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rc-fs1\共有フォルダ\Kyushu_Shared\home2\260365_園田_第10期介護保険事業計画策定（鳥栖地区広域市町村圏組合）\06_納品\0518(メール用_介護人材実態調査_ロジック修正)\"/>
    </mc:Choice>
  </mc:AlternateContent>
  <xr:revisionPtr revIDLastSave="0" documentId="13_ncr:1_{4FC097D5-A394-4788-BE1A-8CF33AE4878C}" xr6:coauthVersionLast="47" xr6:coauthVersionMax="47" xr10:uidLastSave="{00000000-0000-0000-0000-000000000000}"/>
  <workbookProtection lockStructure="1"/>
  <bookViews>
    <workbookView xWindow="-120" yWindow="-120" windowWidth="29040" windowHeight="15720" xr2:uid="{802F541C-82CE-4310-B6A5-A17E770DE66C}"/>
  </bookViews>
  <sheets>
    <sheet name="調査票1" sheetId="2" r:id="rId1"/>
    <sheet name="調査票2" sheetId="7" r:id="rId2"/>
    <sheet name="集計1" sheetId="4" state="hidden" r:id="rId3"/>
  </sheets>
  <definedNames>
    <definedName name="_xlnm.Print_Area" localSheetId="0">調査票1!$A$1:$P$216</definedName>
    <definedName name="_xlnm.Print_Area" localSheetId="1">調査票2!$A$1:$U$107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0" i="2" l="1"/>
  <c r="D169" i="2"/>
  <c r="D155" i="2"/>
  <c r="D100" i="2"/>
  <c r="C87" i="2"/>
  <c r="D67" i="2"/>
  <c r="H101" i="2"/>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4"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106" i="7"/>
  <c r="V107" i="7"/>
  <c r="DO7" i="4" l="1"/>
  <c r="DN7" i="4"/>
  <c r="DM7" i="4"/>
  <c r="DL7" i="4"/>
  <c r="DK7" i="4"/>
  <c r="DJ7" i="4"/>
  <c r="DI7" i="4"/>
  <c r="DB7" i="4"/>
  <c r="DA7" i="4"/>
  <c r="CZ7" i="4"/>
  <c r="CY7" i="4"/>
  <c r="CX7" i="4"/>
  <c r="CV7" i="4"/>
  <c r="AX7" i="4"/>
  <c r="CU7" i="4"/>
  <c r="CT7" i="4"/>
  <c r="CS7" i="4"/>
  <c r="CR7" i="4"/>
  <c r="CQ7" i="4"/>
  <c r="CP7" i="4"/>
  <c r="CO7" i="4"/>
  <c r="CN7" i="4"/>
  <c r="CL7" i="4"/>
  <c r="CK7" i="4"/>
  <c r="CJ7" i="4"/>
  <c r="CI7" i="4"/>
  <c r="CH7" i="4"/>
  <c r="CG7" i="4"/>
  <c r="CF7" i="4"/>
  <c r="CE7" i="4"/>
  <c r="CD7" i="4"/>
  <c r="CC7" i="4"/>
  <c r="BT7" i="4"/>
  <c r="CB7" i="4"/>
  <c r="CA7" i="4"/>
  <c r="BZ7" i="4"/>
  <c r="BY7" i="4"/>
  <c r="BX7" i="4"/>
  <c r="BW7" i="4"/>
  <c r="BV7" i="4"/>
  <c r="BU7" i="4"/>
  <c r="BS7" i="4"/>
  <c r="BR7" i="4"/>
  <c r="BP7" i="4"/>
  <c r="BO7" i="4"/>
  <c r="BN7" i="4"/>
  <c r="BM7" i="4"/>
  <c r="BL7" i="4"/>
  <c r="BK7" i="4"/>
  <c r="BJ7" i="4"/>
  <c r="BI7" i="4"/>
  <c r="BH7" i="4"/>
  <c r="BG7" i="4"/>
  <c r="BF7" i="4"/>
  <c r="BE7" i="4"/>
  <c r="BD7" i="4"/>
  <c r="BC7" i="4"/>
  <c r="BB7" i="4"/>
  <c r="BA7" i="4"/>
  <c r="AZ7" i="4"/>
  <c r="AW7" i="4"/>
  <c r="AV7" i="4"/>
  <c r="AU7" i="4"/>
  <c r="AS7" i="4"/>
  <c r="AR7" i="4"/>
  <c r="AT7" i="4"/>
  <c r="DT7" i="4" l="1"/>
  <c r="DS7" i="4"/>
  <c r="DR7" i="4"/>
  <c r="DQ7" i="4"/>
  <c r="DP7" i="4"/>
  <c r="DH7" i="4"/>
  <c r="DG7" i="4"/>
  <c r="DF7" i="4"/>
  <c r="DE7" i="4"/>
  <c r="DD7" i="4"/>
  <c r="DC7" i="4"/>
  <c r="CW7" i="4"/>
  <c r="CM7" i="4"/>
  <c r="AY7" i="4"/>
  <c r="AQ7" i="4"/>
  <c r="AO7" i="4"/>
  <c r="AN7" i="4"/>
  <c r="AM7" i="4"/>
  <c r="AL7" i="4"/>
  <c r="AK7" i="4"/>
  <c r="AJ7" i="4"/>
  <c r="AI7" i="4"/>
  <c r="AG7" i="4"/>
  <c r="AF7" i="4"/>
  <c r="AE7" i="4"/>
  <c r="AD7" i="4"/>
  <c r="AC7" i="4"/>
  <c r="AB7" i="4"/>
  <c r="AA7" i="4"/>
  <c r="Y7" i="4"/>
  <c r="X7" i="4"/>
  <c r="W7" i="4"/>
  <c r="V7" i="4"/>
  <c r="U7" i="4"/>
  <c r="T7" i="4"/>
  <c r="S7" i="4"/>
  <c r="Q7" i="4"/>
  <c r="P7" i="4"/>
  <c r="O7" i="4"/>
  <c r="N7" i="4"/>
  <c r="M7" i="4"/>
  <c r="L7" i="4"/>
  <c r="K7" i="4"/>
  <c r="J7" i="4"/>
  <c r="G7" i="4"/>
  <c r="F7" i="4"/>
  <c r="E7" i="4"/>
  <c r="D7" i="4"/>
  <c r="C7" i="4"/>
  <c r="H191" i="2" l="1"/>
  <c r="G137" i="2"/>
  <c r="G120" i="2"/>
  <c r="K47" i="2"/>
  <c r="AP7" i="4" s="1"/>
  <c r="I47" i="2"/>
  <c r="AH7" i="4" s="1"/>
  <c r="G47" i="2"/>
  <c r="Z7" i="4" s="1"/>
  <c r="E47" i="2"/>
  <c r="R7" i="4" s="1"/>
  <c r="G28" i="2"/>
  <c r="I7" i="4" s="1"/>
  <c r="G27" i="2"/>
  <c r="H7" i="4" s="1"/>
</calcChain>
</file>

<file path=xl/sharedStrings.xml><?xml version="1.0" encoding="utf-8"?>
<sst xmlns="http://schemas.openxmlformats.org/spreadsheetml/2006/main" count="742" uniqueCount="452">
  <si>
    <t>の中に、ご回答ください。</t>
    <rPh sb="5" eb="7">
      <t>カイトウ</t>
    </rPh>
    <phoneticPr fontId="6"/>
  </si>
  <si>
    <t>問１　該当するサービス種別（介護予防を含む）を、ご回答ください。</t>
    <rPh sb="0" eb="1">
      <t>トイ</t>
    </rPh>
    <rPh sb="3" eb="5">
      <t>ガイトウ</t>
    </rPh>
    <rPh sb="11" eb="13">
      <t>シュベツ</t>
    </rPh>
    <rPh sb="14" eb="18">
      <t>カイゴヨボウ</t>
    </rPh>
    <rPh sb="19" eb="20">
      <t>フク</t>
    </rPh>
    <rPh sb="25" eb="27">
      <t>カイトウ</t>
    </rPh>
    <phoneticPr fontId="4"/>
  </si>
  <si>
    <r>
      <rPr>
        <b/>
        <u/>
        <sz val="10"/>
        <rFont val="游ゴシック"/>
        <family val="3"/>
        <charset val="128"/>
        <scheme val="minor"/>
      </rPr>
      <t>※本調査票の送付先で行うサービス</t>
    </r>
    <r>
      <rPr>
        <b/>
        <sz val="10"/>
        <rFont val="游ゴシック"/>
        <family val="3"/>
        <charset val="128"/>
        <scheme val="minor"/>
      </rPr>
      <t>について、あてはまるものを選択してください。</t>
    </r>
    <rPh sb="1" eb="2">
      <t>ホン</t>
    </rPh>
    <rPh sb="2" eb="5">
      <t>チョウサヒョウ</t>
    </rPh>
    <rPh sb="6" eb="9">
      <t>ソウフサキ</t>
    </rPh>
    <rPh sb="10" eb="11">
      <t>オコナ</t>
    </rPh>
    <rPh sb="29" eb="31">
      <t>センタク</t>
    </rPh>
    <phoneticPr fontId="6"/>
  </si>
  <si>
    <t>１．施設・居住系サービス</t>
    <rPh sb="2" eb="4">
      <t>シセツ</t>
    </rPh>
    <rPh sb="5" eb="8">
      <t>キョジュウケイ</t>
    </rPh>
    <phoneticPr fontId="6"/>
  </si>
  <si>
    <t>２．通所系サービス</t>
    <rPh sb="2" eb="5">
      <t>ツウショケイ</t>
    </rPh>
    <phoneticPr fontId="6"/>
  </si>
  <si>
    <t>３．訪問系サービス</t>
    <phoneticPr fontId="6"/>
  </si>
  <si>
    <t>４．小規模多機能型居宅介護・看護小規模多機能型居宅介護</t>
    <phoneticPr fontId="6"/>
  </si>
  <si>
    <t>５．居宅介護支援事業所・介護予防支援事業所</t>
    <phoneticPr fontId="6"/>
  </si>
  <si>
    <t>貴事業所（問１で選択したサービス種別の事業所）に所属する介護職員について</t>
    <rPh sb="0" eb="1">
      <t>キ</t>
    </rPh>
    <rPh sb="1" eb="4">
      <t>ジギョウショ</t>
    </rPh>
    <rPh sb="5" eb="6">
      <t>トイ</t>
    </rPh>
    <rPh sb="8" eb="10">
      <t>センタク</t>
    </rPh>
    <rPh sb="16" eb="18">
      <t>シュベツ</t>
    </rPh>
    <rPh sb="19" eb="22">
      <t>ジギョウショ</t>
    </rPh>
    <rPh sb="24" eb="26">
      <t>ショゾク</t>
    </rPh>
    <rPh sb="28" eb="30">
      <t>カイゴ</t>
    </rPh>
    <rPh sb="30" eb="32">
      <t>ショクイン</t>
    </rPh>
    <phoneticPr fontId="6"/>
  </si>
  <si>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6"/>
  </si>
  <si>
    <r>
      <t>問２-１　貴事業所における介護職員の総数を、ご入力ください。</t>
    </r>
    <r>
      <rPr>
        <b/>
        <u/>
        <sz val="10"/>
        <rFont val="游ゴシック"/>
        <family val="3"/>
        <charset val="128"/>
        <scheme val="minor"/>
      </rPr>
      <t>（数値を入力）</t>
    </r>
    <rPh sb="0" eb="1">
      <t>トイ</t>
    </rPh>
    <rPh sb="5" eb="6">
      <t>キ</t>
    </rPh>
    <rPh sb="6" eb="9">
      <t>ジギョウショ</t>
    </rPh>
    <rPh sb="13" eb="17">
      <t>カイゴショクイン</t>
    </rPh>
    <rPh sb="18" eb="20">
      <t>ソウスウ</t>
    </rPh>
    <rPh sb="22" eb="24">
      <t>ニュウリョク</t>
    </rPh>
    <rPh sb="30" eb="32">
      <t>スウチ</t>
    </rPh>
    <rPh sb="33" eb="35">
      <t>ニュウリョク</t>
    </rPh>
    <phoneticPr fontId="6"/>
  </si>
  <si>
    <t>※前月に出勤のない、長期休暇（育児休業等）中の職員は人数に含めないでください。</t>
    <rPh sb="1" eb="3">
      <t>ゼンゲツ</t>
    </rPh>
    <rPh sb="4" eb="6">
      <t>シュッキン</t>
    </rPh>
    <rPh sb="10" eb="12">
      <t>チョウキ</t>
    </rPh>
    <rPh sb="12" eb="14">
      <t>キュウカ</t>
    </rPh>
    <rPh sb="15" eb="17">
      <t>イクジ</t>
    </rPh>
    <rPh sb="17" eb="19">
      <t>キュウギョウ</t>
    </rPh>
    <rPh sb="19" eb="20">
      <t>トウ</t>
    </rPh>
    <rPh sb="21" eb="22">
      <t>チュウ</t>
    </rPh>
    <rPh sb="23" eb="25">
      <t>ショクイン</t>
    </rPh>
    <rPh sb="26" eb="28">
      <t>ニンズウ</t>
    </rPh>
    <rPh sb="29" eb="30">
      <t>フク</t>
    </rPh>
    <phoneticPr fontId="6"/>
  </si>
  <si>
    <t>※「外国人」には、EPA・技能実習・在留資格「介護」、特定技能により勤務している人数をご入力ください。</t>
    <rPh sb="2" eb="5">
      <t>ガイコクジン</t>
    </rPh>
    <rPh sb="13" eb="17">
      <t>ギノウジッシュウ</t>
    </rPh>
    <rPh sb="18" eb="22">
      <t>ザイリュウシカク</t>
    </rPh>
    <rPh sb="23" eb="25">
      <t>カイゴ</t>
    </rPh>
    <rPh sb="27" eb="31">
      <t>トクテイギノウ</t>
    </rPh>
    <rPh sb="34" eb="36">
      <t>キンム</t>
    </rPh>
    <rPh sb="40" eb="42">
      <t>ニンズウ</t>
    </rPh>
    <rPh sb="44" eb="46">
      <t>ニュウリョク</t>
    </rPh>
    <phoneticPr fontId="6"/>
  </si>
  <si>
    <t>介護職員数</t>
    <rPh sb="0" eb="2">
      <t>カイゴ</t>
    </rPh>
    <rPh sb="2" eb="4">
      <t>ショクイン</t>
    </rPh>
    <rPh sb="4" eb="5">
      <t>スウ</t>
    </rPh>
    <phoneticPr fontId="6"/>
  </si>
  <si>
    <t>常勤職員</t>
    <rPh sb="0" eb="2">
      <t>ジョウキン</t>
    </rPh>
    <rPh sb="2" eb="4">
      <t>ショクイン</t>
    </rPh>
    <phoneticPr fontId="6"/>
  </si>
  <si>
    <t>人</t>
    <rPh sb="0" eb="1">
      <t>ヒト</t>
    </rPh>
    <phoneticPr fontId="6"/>
  </si>
  <si>
    <t>うち外国人職員数</t>
    <rPh sb="2" eb="8">
      <t>ガイコクジンショクインスウ</t>
    </rPh>
    <phoneticPr fontId="4"/>
  </si>
  <si>
    <t>非常勤職員</t>
    <rPh sb="0" eb="3">
      <t>ヒジョウキン</t>
    </rPh>
    <rPh sb="3" eb="5">
      <t>ショクイン</t>
    </rPh>
    <phoneticPr fontId="6"/>
  </si>
  <si>
    <t>介護職員 合計</t>
    <rPh sb="0" eb="2">
      <t>カイゴ</t>
    </rPh>
    <rPh sb="2" eb="4">
      <t>ショクイン</t>
    </rPh>
    <rPh sb="5" eb="7">
      <t>ゴウケイ</t>
    </rPh>
    <phoneticPr fontId="6"/>
  </si>
  <si>
    <t>問２-２　貴事業所は開設から1年以上経過していますか。</t>
    <rPh sb="0" eb="1">
      <t>トイ</t>
    </rPh>
    <rPh sb="5" eb="6">
      <t>キ</t>
    </rPh>
    <rPh sb="6" eb="8">
      <t>ジギョウ</t>
    </rPh>
    <rPh sb="8" eb="9">
      <t>ショ</t>
    </rPh>
    <rPh sb="10" eb="12">
      <t>カイセツ</t>
    </rPh>
    <rPh sb="15" eb="16">
      <t>ネン</t>
    </rPh>
    <rPh sb="16" eb="18">
      <t>イジョウ</t>
    </rPh>
    <rPh sb="18" eb="20">
      <t>ケイカ</t>
    </rPh>
    <phoneticPr fontId="4"/>
  </si>
  <si>
    <t>１．はい</t>
    <phoneticPr fontId="6"/>
  </si>
  <si>
    <t>⇒問２-３へ</t>
    <phoneticPr fontId="6"/>
  </si>
  <si>
    <t>２．いいえ</t>
    <phoneticPr fontId="6"/>
  </si>
  <si>
    <r>
      <rPr>
        <sz val="10"/>
        <color theme="1"/>
        <rFont val="游ゴシック"/>
        <family val="3"/>
        <charset val="128"/>
        <scheme val="minor"/>
      </rPr>
      <t>年代</t>
    </r>
    <r>
      <rPr>
        <sz val="9"/>
        <color theme="1"/>
        <rFont val="游ゴシック"/>
        <family val="3"/>
        <charset val="128"/>
        <scheme val="minor"/>
      </rPr>
      <t xml:space="preserve">
(採用・離職当時)</t>
    </r>
    <rPh sb="0" eb="2">
      <t>ネンダイ</t>
    </rPh>
    <rPh sb="4" eb="6">
      <t>サイヨウ</t>
    </rPh>
    <rPh sb="7" eb="9">
      <t>リショク</t>
    </rPh>
    <rPh sb="9" eb="11">
      <t>トウジ</t>
    </rPh>
    <phoneticPr fontId="6"/>
  </si>
  <si>
    <t>採用者数（人）</t>
    <rPh sb="0" eb="3">
      <t>サイヨウシャ</t>
    </rPh>
    <rPh sb="3" eb="4">
      <t>スウ</t>
    </rPh>
    <rPh sb="5" eb="6">
      <t>ヒト</t>
    </rPh>
    <phoneticPr fontId="6"/>
  </si>
  <si>
    <t>離職者数（人）</t>
    <rPh sb="0" eb="3">
      <t>リショクシャ</t>
    </rPh>
    <rPh sb="3" eb="4">
      <t>スウ</t>
    </rPh>
    <rPh sb="5" eb="6">
      <t>ヒト</t>
    </rPh>
    <phoneticPr fontId="6"/>
  </si>
  <si>
    <t>10代</t>
    <rPh sb="2" eb="3">
      <t>ダイ</t>
    </rPh>
    <phoneticPr fontId="6"/>
  </si>
  <si>
    <t>20代</t>
    <rPh sb="2" eb="3">
      <t>ダイ</t>
    </rPh>
    <phoneticPr fontId="6"/>
  </si>
  <si>
    <t>30代</t>
    <rPh sb="2" eb="3">
      <t>ダイ</t>
    </rPh>
    <phoneticPr fontId="6"/>
  </si>
  <si>
    <t>40代</t>
    <rPh sb="2" eb="3">
      <t>ダイ</t>
    </rPh>
    <phoneticPr fontId="6"/>
  </si>
  <si>
    <t>50代</t>
    <rPh sb="2" eb="3">
      <t>ダイ</t>
    </rPh>
    <phoneticPr fontId="6"/>
  </si>
  <si>
    <t>60代</t>
    <rPh sb="2" eb="3">
      <t>ダイ</t>
    </rPh>
    <phoneticPr fontId="6"/>
  </si>
  <si>
    <t>70代以上</t>
    <rPh sb="2" eb="3">
      <t>ダイ</t>
    </rPh>
    <rPh sb="3" eb="5">
      <t>イジョウ</t>
    </rPh>
    <phoneticPr fontId="6"/>
  </si>
  <si>
    <t>合計</t>
    <rPh sb="0" eb="2">
      <t>ゴウケイ</t>
    </rPh>
    <phoneticPr fontId="6"/>
  </si>
  <si>
    <t>経営状況について</t>
    <rPh sb="0" eb="2">
      <t>ケイエイ</t>
    </rPh>
    <rPh sb="2" eb="4">
      <t>ジョウキョウ</t>
    </rPh>
    <phoneticPr fontId="6"/>
  </si>
  <si>
    <t>１．昨年度に比べて良い　　</t>
  </si>
  <si>
    <t>⇒問４-１へ</t>
    <phoneticPr fontId="6"/>
  </si>
  <si>
    <t>２．昨年度に比べてやや良い　</t>
  </si>
  <si>
    <t>３．昨年度と変わらない</t>
  </si>
  <si>
    <t>４．昨年度に比べてやや悪い　</t>
  </si>
  <si>
    <t>⇒問３-２へ</t>
    <phoneticPr fontId="6"/>
  </si>
  <si>
    <t>５．昨年度に比べて悪い</t>
  </si>
  <si>
    <t>問３-２　問３-１で「４．昨年度に比べてやや悪い」「５．昨年度に比べて悪い」と回答した事業所に伺います。</t>
    <phoneticPr fontId="6"/>
  </si>
  <si>
    <t>経営状況が悪い理由をご回答ください。（あてはまるもの全てにチェック）</t>
    <phoneticPr fontId="6"/>
  </si>
  <si>
    <t>１．報酬改定による収入の減少　</t>
  </si>
  <si>
    <t>２．物価高の影響　</t>
  </si>
  <si>
    <t>３．人件費高騰の影響　　</t>
  </si>
  <si>
    <t>４．人材不足　</t>
  </si>
  <si>
    <t>５．利用者の減少　</t>
  </si>
  <si>
    <t>問４-１　人材確保の状況について、あてはまるものを選択してください。</t>
    <rPh sb="25" eb="27">
      <t>センタク</t>
    </rPh>
    <phoneticPr fontId="6"/>
  </si>
  <si>
    <t>１．確保できている　</t>
  </si>
  <si>
    <t>⇒問４-３へ</t>
    <phoneticPr fontId="6"/>
  </si>
  <si>
    <t>２．やや不足している　</t>
  </si>
  <si>
    <t>⇒問４-２へ</t>
    <phoneticPr fontId="6"/>
  </si>
  <si>
    <t>３．不足している</t>
  </si>
  <si>
    <t>問４-２　問４-１で「２．やや不足している」「３．不足している」と回答した事業所に伺います。</t>
    <phoneticPr fontId="6"/>
  </si>
  <si>
    <t xml:space="preserve"> 職種別に不足している人数をご回答ください。（数値を入力）</t>
    <phoneticPr fontId="6"/>
  </si>
  <si>
    <t>職種</t>
    <rPh sb="0" eb="2">
      <t>ショクシュ</t>
    </rPh>
    <phoneticPr fontId="6"/>
  </si>
  <si>
    <t>不足人数</t>
    <rPh sb="0" eb="2">
      <t>フソク</t>
    </rPh>
    <rPh sb="2" eb="4">
      <t>ニンズウ</t>
    </rPh>
    <phoneticPr fontId="6"/>
  </si>
  <si>
    <t>１．訪問介護員</t>
  </si>
  <si>
    <t>２．介護職員</t>
  </si>
  <si>
    <t>３．看護職員</t>
  </si>
  <si>
    <t>４．介護支援専門員</t>
  </si>
  <si>
    <t>５．理学療法士・作業療法士・言語聴覚士</t>
  </si>
  <si>
    <t>６．相談員</t>
  </si>
  <si>
    <t>問４-３　貴事業所で新規人材の確保のためにどのような方策をとっていますか。</t>
    <phoneticPr fontId="6"/>
  </si>
  <si>
    <t>（あてはまるもの全てにチェック）</t>
    <phoneticPr fontId="6"/>
  </si>
  <si>
    <t>１．給与等の処遇改善</t>
  </si>
  <si>
    <t>２．就業時間の見直し</t>
  </si>
  <si>
    <t>３．福利厚生の充実</t>
  </si>
  <si>
    <t>４．高齢者の積極的な採用</t>
  </si>
  <si>
    <t>５．研修・教育体制の充実</t>
  </si>
  <si>
    <t>６．無資格者の採用・資格取得支援</t>
  </si>
  <si>
    <t>７．外国人人材の活用</t>
  </si>
  <si>
    <t>８．職業紹介事業者等の活用</t>
  </si>
  <si>
    <t>介護テクノロジー等の活用について</t>
    <rPh sb="0" eb="2">
      <t>カイゴ</t>
    </rPh>
    <rPh sb="8" eb="9">
      <t>トウ</t>
    </rPh>
    <rPh sb="10" eb="12">
      <t>カツヨウ</t>
    </rPh>
    <phoneticPr fontId="6"/>
  </si>
  <si>
    <t>問５-１　貴事業所では、生産性向上のために、以下の介護テクノロジーの活用をしていますか。</t>
    <phoneticPr fontId="6"/>
  </si>
  <si>
    <t>　（あてはまるもの全てにチェック）</t>
    <phoneticPr fontId="6"/>
  </si>
  <si>
    <t>介護ロボットの活用</t>
    <rPh sb="0" eb="2">
      <t>カイゴ</t>
    </rPh>
    <rPh sb="7" eb="9">
      <t>カツヨウ</t>
    </rPh>
    <phoneticPr fontId="6"/>
  </si>
  <si>
    <t>１．移乗介助</t>
    <phoneticPr fontId="6"/>
  </si>
  <si>
    <t>２．移動支援</t>
    <phoneticPr fontId="6"/>
  </si>
  <si>
    <t>３．排泄支援　　</t>
    <phoneticPr fontId="6"/>
  </si>
  <si>
    <t>４．見守り・コミュニケーション</t>
    <phoneticPr fontId="6"/>
  </si>
  <si>
    <t>５．入浴支援</t>
    <phoneticPr fontId="6"/>
  </si>
  <si>
    <t>６．介護業務支援</t>
    <phoneticPr fontId="6"/>
  </si>
  <si>
    <t>ICTの活用</t>
    <rPh sb="4" eb="6">
      <t>カツヨウ</t>
    </rPh>
    <phoneticPr fontId="6"/>
  </si>
  <si>
    <t>７．介護ソフト</t>
    <rPh sb="2" eb="4">
      <t>カイゴ</t>
    </rPh>
    <phoneticPr fontId="2"/>
  </si>
  <si>
    <t>７．介護ソフト</t>
    <rPh sb="2" eb="4">
      <t>カイゴ</t>
    </rPh>
    <phoneticPr fontId="6"/>
  </si>
  <si>
    <t>８．ICT機器とのデータ連携</t>
    <rPh sb="5" eb="7">
      <t>キキ</t>
    </rPh>
    <rPh sb="12" eb="14">
      <t>レンケイ</t>
    </rPh>
    <phoneticPr fontId="2"/>
  </si>
  <si>
    <t>８．ICT機器とのデータ連携</t>
    <rPh sb="5" eb="7">
      <t>キキ</t>
    </rPh>
    <rPh sb="12" eb="14">
      <t>レンケイ</t>
    </rPh>
    <phoneticPr fontId="6"/>
  </si>
  <si>
    <t>９．見守りセンサー・カメラ</t>
    <rPh sb="2" eb="4">
      <t>ミマモ</t>
    </rPh>
    <phoneticPr fontId="2"/>
  </si>
  <si>
    <t>９．見守りセンサー・カメラ</t>
    <rPh sb="2" eb="4">
      <t>ミマモ</t>
    </rPh>
    <phoneticPr fontId="6"/>
  </si>
  <si>
    <t>10．活用していない</t>
    <rPh sb="3" eb="5">
      <t>カツヨウ</t>
    </rPh>
    <phoneticPr fontId="2"/>
  </si>
  <si>
    <t>10．活用していない</t>
    <rPh sb="3" eb="5">
      <t>カツヨウ</t>
    </rPh>
    <phoneticPr fontId="6"/>
  </si>
  <si>
    <t>問５-２　貴事業所では、今後介護テクノロジーの導入を予定・検討していますか。</t>
    <phoneticPr fontId="6"/>
  </si>
  <si>
    <t>10．導入予定はない</t>
    <rPh sb="3" eb="5">
      <t>ドウニュウ</t>
    </rPh>
    <rPh sb="5" eb="7">
      <t>ヨテイ</t>
    </rPh>
    <phoneticPr fontId="2"/>
  </si>
  <si>
    <t>10．導入予定はない</t>
    <rPh sb="3" eb="5">
      <t>ドウニュウ</t>
    </rPh>
    <rPh sb="5" eb="7">
      <t>ヨテイ</t>
    </rPh>
    <phoneticPr fontId="6"/>
  </si>
  <si>
    <t>問５-３　貴事業所において、ケアプランデータ連携システムを利用していますか。</t>
    <rPh sb="0" eb="1">
      <t>トイ</t>
    </rPh>
    <phoneticPr fontId="6"/>
  </si>
  <si>
    <t>１．利用している　</t>
  </si>
  <si>
    <t>⇒問５-５へ</t>
    <phoneticPr fontId="6"/>
  </si>
  <si>
    <t>２．利用を予定・検討している　</t>
  </si>
  <si>
    <t>３．利用していない</t>
  </si>
  <si>
    <t>⇒問５-４へ</t>
    <phoneticPr fontId="6"/>
  </si>
  <si>
    <t>問５-４　問５-３で「３．利用していない」と回答した事業所にお尋ねします。</t>
    <phoneticPr fontId="6"/>
  </si>
  <si>
    <t>　利用していない理由はなんですか。（あてはまるもの全てにチェック）</t>
    <phoneticPr fontId="6"/>
  </si>
  <si>
    <t>１．導入のメリットを感じない</t>
  </si>
  <si>
    <t>２．システムの使い方がわからない</t>
  </si>
  <si>
    <t>３．セキュリティに不安がある</t>
  </si>
  <si>
    <t>４．事務負担が増える</t>
  </si>
  <si>
    <t>５．費用が高い</t>
  </si>
  <si>
    <t>６．周りの事業所が導入していないため</t>
  </si>
  <si>
    <t>７．現在使用している介護ソフトが対応していない</t>
  </si>
  <si>
    <t>⇒問６-１へ</t>
    <phoneticPr fontId="6"/>
  </si>
  <si>
    <t>⇒問５-６へ</t>
    <phoneticPr fontId="6"/>
  </si>
  <si>
    <t>問５-６　問５-５で「３．利用していない」と回答した事業所にお尋ねします。</t>
    <phoneticPr fontId="6"/>
  </si>
  <si>
    <t>１．GビスIDを取得していない・取得の仕方がわからない</t>
  </si>
  <si>
    <t>２．システムの操作の仕方がわからない</t>
  </si>
  <si>
    <t>３．パソコン等が事業所内にないため</t>
  </si>
  <si>
    <t>カスタマーハラスメントについて</t>
    <phoneticPr fontId="6"/>
  </si>
  <si>
    <t>問６-１　貴事業所において、利用者やその家族等からカスタマーハラスメントを受けたことがありますか。</t>
    <phoneticPr fontId="6"/>
  </si>
  <si>
    <t>あてはまるものをそれぞれ選択してください。</t>
    <phoneticPr fontId="6"/>
  </si>
  <si>
    <t>①身体的暴力</t>
    <phoneticPr fontId="6"/>
  </si>
  <si>
    <t>1.ある</t>
    <phoneticPr fontId="6"/>
  </si>
  <si>
    <t>2.ない</t>
    <phoneticPr fontId="6"/>
  </si>
  <si>
    <t>②精神的暴力</t>
    <phoneticPr fontId="6"/>
  </si>
  <si>
    <t>③性的な言動・つきまとい</t>
    <phoneticPr fontId="6"/>
  </si>
  <si>
    <t>④不当・過剰な要求</t>
    <phoneticPr fontId="6"/>
  </si>
  <si>
    <t>⑤大声・暴言・威嚇</t>
    <phoneticPr fontId="6"/>
  </si>
  <si>
    <t>⑥ＳＮＳ等での攻撃</t>
    <phoneticPr fontId="6"/>
  </si>
  <si>
    <t>問６-２ 貴事業所において、カスタマーハラスメント対策について実施していますか。</t>
    <phoneticPr fontId="6"/>
  </si>
  <si>
    <t>(あてはまるもの全てにチェック）</t>
    <phoneticPr fontId="6"/>
  </si>
  <si>
    <t>１．運営規程や就業規則等にカスタマーハラスメントに関する事項を入れている</t>
  </si>
  <si>
    <t>２．対策マニュアルを整備している</t>
  </si>
  <si>
    <t>３．従業員に対して研修を行っている</t>
  </si>
  <si>
    <t>４．相談窓口を設置している</t>
  </si>
  <si>
    <t>６．特に何も行っていない</t>
  </si>
  <si>
    <t>問７　介護人材の確保・育成・定着のために、行政に望む支援や要望がありましたらご記入ください。
（自由記述）</t>
    <rPh sb="0" eb="1">
      <t>トイ</t>
    </rPh>
    <rPh sb="3" eb="5">
      <t>カイゴ</t>
    </rPh>
    <rPh sb="5" eb="7">
      <t>ジンザイ</t>
    </rPh>
    <rPh sb="8" eb="10">
      <t>カクホ</t>
    </rPh>
    <rPh sb="11" eb="13">
      <t>イクセイ</t>
    </rPh>
    <rPh sb="14" eb="16">
      <t>テイチャク</t>
    </rPh>
    <rPh sb="21" eb="23">
      <t>ギョウセイ</t>
    </rPh>
    <rPh sb="24" eb="25">
      <t>ノゾ</t>
    </rPh>
    <rPh sb="26" eb="28">
      <t>シエン</t>
    </rPh>
    <rPh sb="29" eb="31">
      <t>ヨウボウ</t>
    </rPh>
    <rPh sb="39" eb="41">
      <t>キニュウ</t>
    </rPh>
    <rPh sb="48" eb="52">
      <t>ジユウキジュツ</t>
    </rPh>
    <phoneticPr fontId="6"/>
  </si>
  <si>
    <t>■貴事業所についてご記入ください。</t>
    <phoneticPr fontId="6"/>
  </si>
  <si>
    <t>事業所名</t>
    <rPh sb="0" eb="4">
      <t>ジギョウショメイ</t>
    </rPh>
    <phoneticPr fontId="4"/>
  </si>
  <si>
    <t>ご担当者氏名</t>
    <rPh sb="1" eb="4">
      <t>タントウシャ</t>
    </rPh>
    <rPh sb="4" eb="6">
      <t>シメイ</t>
    </rPh>
    <phoneticPr fontId="4"/>
  </si>
  <si>
    <t>電話番号</t>
    <rPh sb="0" eb="4">
      <t>デンワバンゴウ</t>
    </rPh>
    <phoneticPr fontId="4"/>
  </si>
  <si>
    <t>Eメールアドレス</t>
    <phoneticPr fontId="4"/>
  </si>
  <si>
    <t>設問</t>
    <rPh sb="0" eb="2">
      <t>セツモン</t>
    </rPh>
    <phoneticPr fontId="3"/>
  </si>
  <si>
    <t>SampleNumber</t>
    <phoneticPr fontId="3"/>
  </si>
  <si>
    <t>問１　サービス種別</t>
    <rPh sb="0" eb="1">
      <t>トイ</t>
    </rPh>
    <rPh sb="7" eb="9">
      <t>シュベツ</t>
    </rPh>
    <phoneticPr fontId="1"/>
  </si>
  <si>
    <t>問２-１　貴事業所における介護職員数</t>
    <rPh sb="0" eb="1">
      <t>トイ</t>
    </rPh>
    <rPh sb="5" eb="6">
      <t>キ</t>
    </rPh>
    <rPh sb="6" eb="9">
      <t>ジギョウショ</t>
    </rPh>
    <rPh sb="13" eb="17">
      <t>カイゴショクイン</t>
    </rPh>
    <rPh sb="17" eb="18">
      <t>スウ</t>
    </rPh>
    <phoneticPr fontId="2"/>
  </si>
  <si>
    <t>問２-２　事業所は開設から1年以上経過しているか</t>
    <rPh sb="0" eb="1">
      <t>トイ</t>
    </rPh>
    <rPh sb="5" eb="7">
      <t>ジギョウ</t>
    </rPh>
    <rPh sb="7" eb="8">
      <t>ショ</t>
    </rPh>
    <rPh sb="9" eb="11">
      <t>カイセツ</t>
    </rPh>
    <rPh sb="14" eb="15">
      <t>ネン</t>
    </rPh>
    <rPh sb="15" eb="17">
      <t>イジョウ</t>
    </rPh>
    <rPh sb="17" eb="19">
      <t>ケイカ</t>
    </rPh>
    <phoneticPr fontId="1"/>
  </si>
  <si>
    <t>問２-３　過去１年間の介護職員の採用者数と離職者数</t>
    <rPh sb="0" eb="1">
      <t>トイ</t>
    </rPh>
    <phoneticPr fontId="2"/>
  </si>
  <si>
    <t>問３-１　貴事業所の令和８年４月以降の経営状況</t>
    <rPh sb="0" eb="1">
      <t>トイ</t>
    </rPh>
    <rPh sb="5" eb="6">
      <t>キ</t>
    </rPh>
    <rPh sb="6" eb="9">
      <t>ジギョウショ</t>
    </rPh>
    <rPh sb="10" eb="12">
      <t>レイワ</t>
    </rPh>
    <rPh sb="13" eb="14">
      <t>ネン</t>
    </rPh>
    <rPh sb="15" eb="18">
      <t>ガツイコウ</t>
    </rPh>
    <rPh sb="19" eb="21">
      <t>ケイエイ</t>
    </rPh>
    <rPh sb="21" eb="23">
      <t>ジョウキョウ</t>
    </rPh>
    <phoneticPr fontId="2"/>
  </si>
  <si>
    <t>問３-２　経営状況が悪い理由</t>
    <phoneticPr fontId="3"/>
  </si>
  <si>
    <t>問４-１　人材確保の状況について</t>
    <phoneticPr fontId="2"/>
  </si>
  <si>
    <t>問４-２　 職種別に不足している人数</t>
    <phoneticPr fontId="3"/>
  </si>
  <si>
    <t>問４-３　貴事業所で新規人材の確保のための方策</t>
    <phoneticPr fontId="3"/>
  </si>
  <si>
    <t>問５-１　介護テクノロジーの活用</t>
    <phoneticPr fontId="3"/>
  </si>
  <si>
    <t>問５-２　今後の介護テクノロジーの導入予定・検討</t>
    <phoneticPr fontId="3"/>
  </si>
  <si>
    <t>問５-３　ケアプランデータ連携システムの利用</t>
    <rPh sb="0" eb="1">
      <t>トイ</t>
    </rPh>
    <phoneticPr fontId="2"/>
  </si>
  <si>
    <t>問５-４　ケアプランデータ連携を利用していない理由</t>
    <rPh sb="13" eb="15">
      <t>レンケイ</t>
    </rPh>
    <phoneticPr fontId="3"/>
  </si>
  <si>
    <t>問５-５　電子申請・届出システムの利用</t>
    <phoneticPr fontId="3"/>
  </si>
  <si>
    <t>問５-６　電子申請・届出システムを利用していない理由</t>
    <rPh sb="5" eb="7">
      <t>デンシ</t>
    </rPh>
    <rPh sb="7" eb="9">
      <t>シンセイ</t>
    </rPh>
    <rPh sb="10" eb="11">
      <t>トド</t>
    </rPh>
    <rPh sb="11" eb="12">
      <t>デ</t>
    </rPh>
    <phoneticPr fontId="3"/>
  </si>
  <si>
    <t>問６-１　利用者やその家族等からのカスタマーハラスメント有無</t>
    <rPh sb="28" eb="30">
      <t>ウム</t>
    </rPh>
    <phoneticPr fontId="3"/>
  </si>
  <si>
    <t>問６-２ カスタマーハラスメント対策の実施について</t>
    <phoneticPr fontId="3"/>
  </si>
  <si>
    <t>問７　介護人材の確保・育成・定着のために、行政に望む支援や要望</t>
    <rPh sb="0" eb="1">
      <t>トイ</t>
    </rPh>
    <rPh sb="3" eb="5">
      <t>カイゴ</t>
    </rPh>
    <rPh sb="5" eb="7">
      <t>ジンザイ</t>
    </rPh>
    <rPh sb="8" eb="10">
      <t>カクホ</t>
    </rPh>
    <rPh sb="11" eb="13">
      <t>イクセイ</t>
    </rPh>
    <rPh sb="14" eb="16">
      <t>テイチャク</t>
    </rPh>
    <rPh sb="21" eb="23">
      <t>ギョウセイ</t>
    </rPh>
    <rPh sb="24" eb="25">
      <t>ノゾ</t>
    </rPh>
    <rPh sb="26" eb="28">
      <t>シエン</t>
    </rPh>
    <rPh sb="29" eb="31">
      <t>ヨウボウ</t>
    </rPh>
    <phoneticPr fontId="2"/>
  </si>
  <si>
    <t>■事業所について</t>
    <rPh sb="1" eb="4">
      <t>ジギョウショ</t>
    </rPh>
    <phoneticPr fontId="3"/>
  </si>
  <si>
    <t>①身体的暴力</t>
  </si>
  <si>
    <t>②精神的暴力</t>
  </si>
  <si>
    <t>③性的な言動・つきまとい</t>
  </si>
  <si>
    <t>④不当・過剰な要求</t>
  </si>
  <si>
    <t>⑤大声・暴言・威嚇</t>
  </si>
  <si>
    <t>⑥ＳＮＳ等での攻撃</t>
  </si>
  <si>
    <t>１．施設・居住系サービス
２．通所系サービス
３．訪問系サービス
４．小規模多機能型居宅介護・看護小規模多機能型居宅介護
５．居宅介護支援事業所・介護予防支援事業所</t>
    <phoneticPr fontId="3"/>
  </si>
  <si>
    <t>うち外国人</t>
    <rPh sb="2" eb="4">
      <t>ガイコク</t>
    </rPh>
    <rPh sb="4" eb="5">
      <t>ジン</t>
    </rPh>
    <phoneticPr fontId="3"/>
  </si>
  <si>
    <t>1.はい　2.いいえ</t>
    <phoneticPr fontId="3"/>
  </si>
  <si>
    <t>10代</t>
    <rPh sb="2" eb="3">
      <t>ダイ</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</si>
  <si>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</si>
  <si>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</si>
  <si>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</si>
  <si>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</si>
  <si>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</si>
  <si>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t>
    <rPh sb="2" eb="3">
      <t>ダイ</t>
    </rPh>
    <phoneticPr fontId="3"/>
  </si>
  <si>
    <t>計</t>
    <rPh sb="0" eb="1">
      <t>ケイ</t>
    </rPh>
    <phoneticPr fontId="3"/>
  </si>
  <si>
    <t>６．その他</t>
  </si>
  <si>
    <t>１．確保できている　
２．やや不足している　
３．不足している</t>
  </si>
  <si>
    <t>７．その他</t>
  </si>
  <si>
    <t>９．その他</t>
  </si>
  <si>
    <t>１．移乗介助</t>
  </si>
  <si>
    <t>２．移動支援</t>
  </si>
  <si>
    <t>３．排泄支援　　</t>
  </si>
  <si>
    <t>４．見守り・コミュニケーション</t>
  </si>
  <si>
    <t>５．入浴支援</t>
  </si>
  <si>
    <t>６．介護業務支援</t>
  </si>
  <si>
    <t>１．利用している　
２．利用を予定・検討している　
３．利用していない</t>
  </si>
  <si>
    <t>８．その他</t>
  </si>
  <si>
    <t>４．その他</t>
  </si>
  <si>
    <t>1.ある
2.ない</t>
    <phoneticPr fontId="3"/>
  </si>
  <si>
    <t>５．その他</t>
  </si>
  <si>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</si>
  <si>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</si>
  <si>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</si>
  <si>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</si>
  <si>
    <t>S5</t>
    <phoneticPr fontId="3"/>
  </si>
  <si>
    <t>I</t>
    <phoneticPr fontId="3"/>
  </si>
  <si>
    <t>S2</t>
    <phoneticPr fontId="3"/>
  </si>
  <si>
    <t>M6</t>
    <phoneticPr fontId="3"/>
  </si>
  <si>
    <t>M10</t>
    <phoneticPr fontId="3"/>
  </si>
  <si>
    <t>S3</t>
    <phoneticPr fontId="3"/>
  </si>
  <si>
    <t>M8</t>
    <phoneticPr fontId="3"/>
  </si>
  <si>
    <t>M4</t>
    <phoneticPr fontId="3"/>
  </si>
  <si>
    <t>FA</t>
    <phoneticPr fontId="3"/>
  </si>
  <si>
    <t>address</t>
    <phoneticPr fontId="3"/>
  </si>
  <si>
    <t>C9</t>
  </si>
  <si>
    <t>G23</t>
  </si>
  <si>
    <t>G24</t>
  </si>
  <si>
    <t>G25</t>
  </si>
  <si>
    <t>G26</t>
  </si>
  <si>
    <t>G27</t>
  </si>
  <si>
    <t>G28</t>
  </si>
  <si>
    <t>C32</t>
  </si>
  <si>
    <t>E40</t>
  </si>
  <si>
    <t>E41</t>
  </si>
  <si>
    <t>E42</t>
  </si>
  <si>
    <t>E43</t>
  </si>
  <si>
    <t>E44</t>
  </si>
  <si>
    <t>E45</t>
  </si>
  <si>
    <t>E46</t>
  </si>
  <si>
    <t>E47</t>
  </si>
  <si>
    <t>G40</t>
  </si>
  <si>
    <t>G41</t>
  </si>
  <si>
    <t>G42</t>
  </si>
  <si>
    <t>G43</t>
  </si>
  <si>
    <t>G44</t>
  </si>
  <si>
    <t>G45</t>
  </si>
  <si>
    <t>G46</t>
  </si>
  <si>
    <t>G47</t>
  </si>
  <si>
    <t>I40</t>
  </si>
  <si>
    <t>I41</t>
  </si>
  <si>
    <t>I42</t>
  </si>
  <si>
    <t>I43</t>
  </si>
  <si>
    <t>I44</t>
  </si>
  <si>
    <t>I45</t>
  </si>
  <si>
    <t>I46</t>
  </si>
  <si>
    <t>I47</t>
  </si>
  <si>
    <t>K40</t>
  </si>
  <si>
    <t>K41</t>
  </si>
  <si>
    <t>K42</t>
  </si>
  <si>
    <t>K43</t>
  </si>
  <si>
    <t>K44</t>
  </si>
  <si>
    <t>K45</t>
  </si>
  <si>
    <t>K46</t>
  </si>
  <si>
    <t>K47</t>
  </si>
  <si>
    <t>C53</t>
  </si>
  <si>
    <t>C62</t>
  </si>
  <si>
    <t>C63</t>
  </si>
  <si>
    <t>C64</t>
  </si>
  <si>
    <t>C65</t>
  </si>
  <si>
    <t>C66</t>
  </si>
  <si>
    <t>C67</t>
  </si>
  <si>
    <t>C73</t>
  </si>
  <si>
    <t>I81</t>
  </si>
  <si>
    <t>I82</t>
  </si>
  <si>
    <t>I83</t>
  </si>
  <si>
    <t>I84</t>
  </si>
  <si>
    <t>I85</t>
  </si>
  <si>
    <t>I86</t>
  </si>
  <si>
    <t>I87</t>
  </si>
  <si>
    <t>C92</t>
    <phoneticPr fontId="3"/>
  </si>
  <si>
    <t>C93</t>
  </si>
  <si>
    <t>C94</t>
  </si>
  <si>
    <t>C95</t>
  </si>
  <si>
    <t>C96</t>
  </si>
  <si>
    <t>C97</t>
  </si>
  <si>
    <t>C98</t>
  </si>
  <si>
    <t>C99</t>
  </si>
  <si>
    <t>C100</t>
  </si>
  <si>
    <t>C109</t>
  </si>
  <si>
    <t>C110</t>
  </si>
  <si>
    <t>C111</t>
  </si>
  <si>
    <t>C112</t>
  </si>
  <si>
    <t>C113</t>
  </si>
  <si>
    <t>C116</t>
  </si>
  <si>
    <t>C117</t>
  </si>
  <si>
    <t>C126</t>
  </si>
  <si>
    <t>C127</t>
  </si>
  <si>
    <t>C128</t>
  </si>
  <si>
    <t>C129</t>
  </si>
  <si>
    <t>C130</t>
  </si>
  <si>
    <t>C133</t>
  </si>
  <si>
    <t>C134</t>
  </si>
  <si>
    <t>C148</t>
  </si>
  <si>
    <t>C149</t>
  </si>
  <si>
    <t>C150</t>
  </si>
  <si>
    <t>C151</t>
  </si>
  <si>
    <t>C152</t>
  </si>
  <si>
    <t>C153</t>
  </si>
  <si>
    <t>C154</t>
  </si>
  <si>
    <t>C166</t>
  </si>
  <si>
    <t>C167</t>
  </si>
  <si>
    <t>C168</t>
  </si>
  <si>
    <t>K176</t>
  </si>
  <si>
    <t>K177</t>
  </si>
  <si>
    <t>K178</t>
  </si>
  <si>
    <t>K179</t>
  </si>
  <si>
    <t>K180</t>
  </si>
  <si>
    <t>C186</t>
  </si>
  <si>
    <t>C187</t>
  </si>
  <si>
    <t>C188</t>
  </si>
  <si>
    <t>C189</t>
  </si>
  <si>
    <t>C190</t>
  </si>
  <si>
    <t>F202</t>
  </si>
  <si>
    <t>F203</t>
  </si>
  <si>
    <t>１．昨年度に比べて良い　　
２．昨年度に比べてやや良い　
３．昨年度と変わらない
４．昨年度に比べてやや悪い　
５．昨年度に比べて悪い</t>
  </si>
  <si>
    <t>自由回答</t>
    <rPh sb="0" eb="2">
      <t>ジユウ</t>
    </rPh>
    <rPh sb="2" eb="4">
      <t>カイトウ</t>
    </rPh>
    <phoneticPr fontId="6"/>
  </si>
  <si>
    <t>合計 うち外国人</t>
    <rPh sb="0" eb="2">
      <t>ゴウケイ</t>
    </rPh>
    <rPh sb="5" eb="7">
      <t>ガイコク</t>
    </rPh>
    <rPh sb="7" eb="8">
      <t>ジン</t>
    </rPh>
    <phoneticPr fontId="3"/>
  </si>
  <si>
    <t>採用：常勤</t>
    <rPh sb="0" eb="2">
      <t>サイヨウ</t>
    </rPh>
    <rPh sb="3" eb="5">
      <t>ジョウキン</t>
    </rPh>
    <phoneticPr fontId="2"/>
  </si>
  <si>
    <t>採用：非常勤</t>
    <rPh sb="0" eb="2">
      <t>サイヨウ</t>
    </rPh>
    <rPh sb="3" eb="6">
      <t>ヒジョウキン</t>
    </rPh>
    <phoneticPr fontId="2"/>
  </si>
  <si>
    <t>離職：常勤</t>
    <rPh sb="0" eb="2">
      <t>リショク</t>
    </rPh>
    <rPh sb="3" eb="5">
      <t>ジョウキン</t>
    </rPh>
    <phoneticPr fontId="2"/>
  </si>
  <si>
    <t>離職：非常勤</t>
    <rPh sb="0" eb="2">
      <t>リショク</t>
    </rPh>
    <rPh sb="3" eb="6">
      <t>ヒジョウキン</t>
    </rPh>
    <phoneticPr fontId="2"/>
  </si>
  <si>
    <t>I</t>
    <phoneticPr fontId="6"/>
  </si>
  <si>
    <t>S3</t>
    <phoneticPr fontId="6"/>
  </si>
  <si>
    <t>その他内容</t>
    <rPh sb="2" eb="3">
      <t>タ</t>
    </rPh>
    <rPh sb="3" eb="5">
      <t>ナイヨウ</t>
    </rPh>
    <phoneticPr fontId="6"/>
  </si>
  <si>
    <t>G67</t>
    <phoneticPr fontId="6"/>
  </si>
  <si>
    <t>OA</t>
    <phoneticPr fontId="6"/>
  </si>
  <si>
    <t>G100</t>
    <phoneticPr fontId="6"/>
  </si>
  <si>
    <t>F87</t>
    <phoneticPr fontId="6"/>
  </si>
  <si>
    <t>type</t>
    <phoneticPr fontId="3"/>
  </si>
  <si>
    <t>category</t>
    <phoneticPr fontId="6"/>
  </si>
  <si>
    <t>問５-５　貴事業所において、電子申請・届出システムを利用していますか。</t>
    <phoneticPr fontId="3"/>
  </si>
  <si>
    <t>問８　貴施設等に所属している介護職員全員（非常勤含む。ボランティアの方を除く）について、お答えください。</t>
    <rPh sb="0" eb="1">
      <t>トイ</t>
    </rPh>
    <rPh sb="3" eb="4">
      <t>キ</t>
    </rPh>
    <rPh sb="4" eb="6">
      <t>シセツ</t>
    </rPh>
    <rPh sb="6" eb="7">
      <t>トウ</t>
    </rPh>
    <rPh sb="8" eb="10">
      <t>ショゾク</t>
    </rPh>
    <rPh sb="14" eb="16">
      <t>カイゴ</t>
    </rPh>
    <rPh sb="16" eb="18">
      <t>ショクイン</t>
    </rPh>
    <rPh sb="18" eb="20">
      <t>ゼンイン</t>
    </rPh>
    <rPh sb="21" eb="24">
      <t>ヒジョウキン</t>
    </rPh>
    <rPh sb="24" eb="25">
      <t>フク</t>
    </rPh>
    <rPh sb="34" eb="35">
      <t>ホウ</t>
    </rPh>
    <rPh sb="36" eb="37">
      <t>ノゾ</t>
    </rPh>
    <rPh sb="45" eb="46">
      <t>コタ</t>
    </rPh>
    <phoneticPr fontId="6"/>
  </si>
  <si>
    <t>回答方法</t>
    <rPh sb="0" eb="4">
      <t>カイトウホウホウ</t>
    </rPh>
    <phoneticPr fontId="4"/>
  </si>
  <si>
    <t>※番号１つ記載</t>
    <rPh sb="1" eb="3">
      <t>バンゴウ</t>
    </rPh>
    <rPh sb="5" eb="7">
      <t>キサイ</t>
    </rPh>
    <phoneticPr fontId="4"/>
  </si>
  <si>
    <t>※数値を記入</t>
    <rPh sb="1" eb="3">
      <t>スウチ</t>
    </rPh>
    <rPh sb="4" eb="6">
      <t>キニュウ</t>
    </rPh>
    <phoneticPr fontId="4"/>
  </si>
  <si>
    <t>設問</t>
    <rPh sb="0" eb="2">
      <t>セツモン</t>
    </rPh>
    <phoneticPr fontId="4"/>
  </si>
  <si>
    <t>(1)資格の取得、研修の修了の状況</t>
    <rPh sb="3" eb="5">
      <t>シカク</t>
    </rPh>
    <rPh sb="6" eb="8">
      <t>シュトク</t>
    </rPh>
    <rPh sb="9" eb="11">
      <t>ケンシュウ</t>
    </rPh>
    <rPh sb="12" eb="14">
      <t>シュウリョウ</t>
    </rPh>
    <rPh sb="15" eb="17">
      <t>ジョウキョウ</t>
    </rPh>
    <phoneticPr fontId="4"/>
  </si>
  <si>
    <t>(2)雇用形態</t>
    <rPh sb="3" eb="7">
      <t>コヨウケイタイ</t>
    </rPh>
    <phoneticPr fontId="4"/>
  </si>
  <si>
    <t>(3)性別</t>
    <rPh sb="3" eb="5">
      <t>セイベツ</t>
    </rPh>
    <phoneticPr fontId="4"/>
  </si>
  <si>
    <t>(4)年齢</t>
    <rPh sb="3" eb="5">
      <t>ネンレイ</t>
    </rPh>
    <phoneticPr fontId="4"/>
  </si>
  <si>
    <r>
      <t>(5)過去</t>
    </r>
    <r>
      <rPr>
        <b/>
        <u/>
        <sz val="10"/>
        <color theme="1"/>
        <rFont val="游ゴシック"/>
        <family val="3"/>
        <charset val="128"/>
        <scheme val="minor"/>
      </rPr>
      <t>１週間</t>
    </r>
    <r>
      <rPr>
        <sz val="10"/>
        <color theme="1"/>
        <rFont val="游ゴシック"/>
        <family val="3"/>
        <charset val="128"/>
        <scheme val="minor"/>
      </rPr>
      <t>の勤務時間</t>
    </r>
    <rPh sb="3" eb="5">
      <t>カコ</t>
    </rPh>
    <rPh sb="6" eb="8">
      <t>シュウカン</t>
    </rPh>
    <rPh sb="9" eb="13">
      <t>キンムジカン</t>
    </rPh>
    <phoneticPr fontId="4"/>
  </si>
  <si>
    <t>(6)現在の施設等での勤務年数</t>
    <rPh sb="3" eb="5">
      <t>ゲンザイ</t>
    </rPh>
    <rPh sb="6" eb="8">
      <t>シセツ</t>
    </rPh>
    <rPh sb="8" eb="9">
      <t>トウ</t>
    </rPh>
    <rPh sb="11" eb="15">
      <t>キンムネンスウ</t>
    </rPh>
    <phoneticPr fontId="4"/>
  </si>
  <si>
    <t>(7)現在の施設等に勤務する直前の職場
※地域密着型を含む</t>
    <rPh sb="3" eb="5">
      <t>ゲンザイ</t>
    </rPh>
    <rPh sb="6" eb="8">
      <t>シセツ</t>
    </rPh>
    <rPh sb="8" eb="9">
      <t>トウ</t>
    </rPh>
    <rPh sb="10" eb="12">
      <t>キンム</t>
    </rPh>
    <rPh sb="14" eb="16">
      <t>チョクゼン</t>
    </rPh>
    <rPh sb="17" eb="19">
      <t>ショクバ</t>
    </rPh>
    <rPh sb="21" eb="23">
      <t>チイキ</t>
    </rPh>
    <rPh sb="23" eb="26">
      <t>ミッチャクガタ</t>
    </rPh>
    <rPh sb="27" eb="28">
      <t>フク</t>
    </rPh>
    <phoneticPr fontId="4"/>
  </si>
  <si>
    <t>(8)直前の職場について</t>
    <rPh sb="3" eb="5">
      <t>チョクゼン</t>
    </rPh>
    <rPh sb="6" eb="8">
      <t>ショクバ</t>
    </rPh>
    <phoneticPr fontId="4"/>
  </si>
  <si>
    <t>選択肢</t>
    <rPh sb="0" eb="3">
      <t>センタクシ</t>
    </rPh>
    <phoneticPr fontId="4"/>
  </si>
  <si>
    <t>1. 介護福祉士
（認定介護福祉士含む）
2.介護福祉士実務者研修修了 または
　(旧)介護職員基礎研修修了 または
(旧)ヘルパー１級
3.介護職員初任者研修修了、または
(旧)ヘルパー2級
4.上記のいずれも該当しない</t>
    <rPh sb="3" eb="8">
      <t>カイゴフクシシ</t>
    </rPh>
    <rPh sb="10" eb="17">
      <t>ニンテイカイゴフクシシ</t>
    </rPh>
    <rPh sb="17" eb="18">
      <t>フク</t>
    </rPh>
    <rPh sb="25" eb="28">
      <t>フクシシ</t>
    </rPh>
    <phoneticPr fontId="4"/>
  </si>
  <si>
    <t>1.常勤職員
2.非常勤職員</t>
    <rPh sb="2" eb="4">
      <t>ジョウキン</t>
    </rPh>
    <rPh sb="9" eb="12">
      <t>ヒジョウキン</t>
    </rPh>
    <phoneticPr fontId="4"/>
  </si>
  <si>
    <t>1.男性
2.女性</t>
    <phoneticPr fontId="4"/>
  </si>
  <si>
    <t>1.20歳
未満
2.20代
3.30代
4.40代
5.50代
6.60代
7.70代
　以上
8.不明</t>
    <phoneticPr fontId="4"/>
  </si>
  <si>
    <t>※ 残業時間を含む。休憩時間は除く。
※週の始まりは事業所ごとに任意の曜日で構いません。</t>
    <phoneticPr fontId="4"/>
  </si>
  <si>
    <r>
      <t xml:space="preserve">1. </t>
    </r>
    <r>
      <rPr>
        <u/>
        <sz val="10"/>
        <rFont val="游ゴシック"/>
        <family val="3"/>
        <charset val="128"/>
        <scheme val="minor"/>
      </rPr>
      <t>1年以上</t>
    </r>
    <r>
      <rPr>
        <sz val="10"/>
        <rFont val="游ゴシック"/>
        <family val="3"/>
        <charset val="128"/>
        <scheme val="minor"/>
      </rPr>
      <t xml:space="preserve">
⇒【回答終了】
2. </t>
    </r>
    <r>
      <rPr>
        <u/>
        <sz val="10"/>
        <rFont val="游ゴシック"/>
        <family val="3"/>
        <charset val="128"/>
        <scheme val="minor"/>
      </rPr>
      <t>1年未満</t>
    </r>
    <r>
      <rPr>
        <sz val="10"/>
        <rFont val="游ゴシック"/>
        <family val="3"/>
        <charset val="128"/>
        <scheme val="minor"/>
      </rPr>
      <t xml:space="preserve">
⇒【(7)へ】</t>
    </r>
    <phoneticPr fontId="4"/>
  </si>
  <si>
    <t>1.現在の職場が初めての勤務先⇒【回答終了】
2.介護以外の職場　⇒【回答終了】
3.特養、老健、療養型・介護医療院、ｼｮｰﾄｽﾃｲ、グループホーム、特定施設
4.訪問介護・入浴、夜間対応型
5.小多機、看多機、定期巡回ｻｰﾋﾞｽ
6.通所介護、通所リハ、認知症デイ
7.住宅型有料、サ高住（特定施設以外）
8.その他の介護サービス
　⇒【「3.」～「8.」の場合は(8)へ】
9.不明　⇒【回答終了】</t>
    <rPh sb="191" eb="193">
      <t>フメイ</t>
    </rPh>
    <phoneticPr fontId="4"/>
  </si>
  <si>
    <t>1.現在の施設等と、同一の市区町村内
2.現在の施設等と、別の市区町村内
3.不明</t>
    <rPh sb="41" eb="43">
      <t>フメイ</t>
    </rPh>
    <phoneticPr fontId="4"/>
  </si>
  <si>
    <t>1.現在の施設等と、同一の法人・グループ
2.現在の施設等と、別の法人・グループ
3.不明</t>
    <rPh sb="45" eb="47">
      <t>フメイ</t>
    </rPh>
    <phoneticPr fontId="4"/>
  </si>
  <si>
    <t>記入例</t>
    <rPh sb="0" eb="3">
      <t>キニュウレイ</t>
    </rPh>
    <phoneticPr fontId="4"/>
  </si>
  <si>
    <t>時間</t>
    <rPh sb="0" eb="2">
      <t>ジカン</t>
    </rPh>
    <phoneticPr fontId="4"/>
  </si>
  <si>
    <t>01</t>
    <phoneticPr fontId="4"/>
  </si>
  <si>
    <t>02</t>
    <phoneticPr fontId="4"/>
  </si>
  <si>
    <t>03</t>
  </si>
  <si>
    <t>04</t>
  </si>
  <si>
    <t>05</t>
  </si>
  <si>
    <t>06</t>
  </si>
  <si>
    <t>07</t>
  </si>
  <si>
    <t>08</t>
  </si>
  <si>
    <t>09</t>
  </si>
  <si>
    <t>10</t>
  </si>
  <si>
    <t>41</t>
    <phoneticPr fontId="4"/>
  </si>
  <si>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</si>
  <si>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</si>
  <si>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</si>
  <si>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</si>
  <si>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</si>
  <si>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</si>
  <si>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</si>
  <si>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</si>
  <si>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</si>
  <si>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</si>
  <si>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</si>
  <si>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</si>
  <si>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</si>
  <si>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</si>
  <si>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</si>
  <si>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</si>
  <si>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</si>
  <si>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</si>
  <si>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</si>
  <si>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</si>
  <si>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</si>
  <si>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</si>
  <si>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</si>
  <si>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</si>
  <si>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</si>
  <si>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</si>
  <si>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</si>
  <si>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</si>
  <si>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</si>
  <si>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</si>
  <si>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</si>
  <si>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</si>
  <si>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</si>
  <si>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</si>
  <si>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</si>
  <si>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</si>
  <si>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</si>
  <si>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</si>
  <si>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</si>
  <si>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</si>
  <si>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</si>
  <si>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</si>
  <si>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</si>
  <si>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</si>
  <si>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</si>
  <si>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</si>
  <si>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</si>
  <si>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</si>
  <si>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</si>
  <si>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</si>
  <si>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</si>
  <si>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</si>
  <si>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</si>
  <si>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</si>
  <si>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</si>
  <si>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</si>
  <si>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</si>
  <si>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</si>
  <si>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</si>
  <si>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続いて、次シート 調査票2の設問（問8）にお進みください。</t>
    <rPh sb="0" eb="1">
      <t>ツヅ</t>
    </rPh>
    <rPh sb="4" eb="5">
      <t>ツギ</t>
    </rPh>
    <rPh sb="9" eb="12">
      <t>チョウサヒョウ</t>
    </rPh>
    <rPh sb="14" eb="16">
      <t>セツモン</t>
    </rPh>
    <rPh sb="17" eb="18">
      <t>トイ</t>
    </rPh>
    <rPh sb="22" eb="23">
      <t>スス</t>
    </rPh>
    <phoneticPr fontId="6"/>
  </si>
  <si>
    <t>１．施設・居住系サービス
２．通所系サービス
３．訪問系サービス
４．小規模多機能型居宅介護・看護小規模多機能型居宅介護
５．居宅介護支援事業所・介護予防支援事業所</t>
    <phoneticPr fontId="1"/>
  </si>
  <si>
    <t>問1 
ｻｰﾋﾞｽ種別</t>
    <rPh sb="0" eb="1">
      <t>トイ</t>
    </rPh>
    <phoneticPr fontId="1"/>
  </si>
  <si>
    <t>人材の確保について</t>
    <rPh sb="0" eb="2">
      <t>ジンザイ</t>
    </rPh>
    <rPh sb="3" eb="5">
      <t>カクホ</t>
    </rPh>
    <phoneticPr fontId="6"/>
  </si>
  <si>
    <t>C101</t>
    <phoneticPr fontId="6"/>
  </si>
  <si>
    <t>10．特にない</t>
    <phoneticPr fontId="6"/>
  </si>
  <si>
    <t>10．特にない</t>
    <phoneticPr fontId="3"/>
  </si>
  <si>
    <t>C114</t>
  </si>
  <si>
    <t>C118</t>
  </si>
  <si>
    <t>C120</t>
  </si>
  <si>
    <t>C131</t>
  </si>
  <si>
    <t>C135</t>
  </si>
  <si>
    <t>C137</t>
  </si>
  <si>
    <t>C141</t>
  </si>
  <si>
    <t>C155</t>
  </si>
  <si>
    <t>G155</t>
  </si>
  <si>
    <t>C159</t>
  </si>
  <si>
    <t>C169</t>
  </si>
  <si>
    <t>G169</t>
  </si>
  <si>
    <t>K181</t>
  </si>
  <si>
    <t>C191</t>
  </si>
  <si>
    <t>G190</t>
  </si>
  <si>
    <t>C195</t>
  </si>
  <si>
    <t>F204</t>
  </si>
  <si>
    <t>F205</t>
  </si>
  <si>
    <t>※令和８年６月１日現在の状況について、</t>
    <rPh sb="1" eb="3">
      <t>レイワ</t>
    </rPh>
    <rPh sb="4" eb="5">
      <t>ネン</t>
    </rPh>
    <rPh sb="6" eb="7">
      <t>ガツ</t>
    </rPh>
    <rPh sb="8" eb="9">
      <t>ニチ</t>
    </rPh>
    <rPh sb="9" eb="11">
      <t>ゲンザイ</t>
    </rPh>
    <rPh sb="12" eb="14">
      <t>ジョウキョウ</t>
    </rPh>
    <phoneticPr fontId="4"/>
  </si>
  <si>
    <t>問２-３　令和８年６月１日時点で、開設から１年以上を経過している事業所にお伺いします。</t>
    <rPh sb="0" eb="1">
      <t>トイ</t>
    </rPh>
    <rPh sb="5" eb="7">
      <t>レイワ</t>
    </rPh>
    <rPh sb="8" eb="9">
      <t>ネン</t>
    </rPh>
    <rPh sb="10" eb="11">
      <t>ガツ</t>
    </rPh>
    <rPh sb="12" eb="13">
      <t>ニチ</t>
    </rPh>
    <rPh sb="13" eb="15">
      <t>ジテン</t>
    </rPh>
    <rPh sb="17" eb="19">
      <t>カイセツ</t>
    </rPh>
    <rPh sb="22" eb="23">
      <t>ネン</t>
    </rPh>
    <rPh sb="23" eb="25">
      <t>イジョウ</t>
    </rPh>
    <rPh sb="26" eb="28">
      <t>ケイカ</t>
    </rPh>
    <rPh sb="32" eb="35">
      <t>ジギョウショ</t>
    </rPh>
    <rPh sb="37" eb="38">
      <t>ウカガ</t>
    </rPh>
    <phoneticPr fontId="6"/>
  </si>
  <si>
    <r>
      <t>過去１年間（令和７年６月１日～令和８年５月31日）の介護職員の採用者数と離職者数について、
常勤・非常勤別にご入力ください（外国人を含む）。</t>
    </r>
    <r>
      <rPr>
        <b/>
        <u/>
        <sz val="10"/>
        <rFont val="游ゴシック"/>
        <family val="3"/>
        <charset val="128"/>
        <scheme val="minor"/>
      </rPr>
      <t>（数値を入力）</t>
    </r>
    <rPh sb="6" eb="8">
      <t>レイワ</t>
    </rPh>
    <rPh sb="15" eb="17">
      <t>レイワ</t>
    </rPh>
    <rPh sb="46" eb="48">
      <t>ジョウキン</t>
    </rPh>
    <rPh sb="49" eb="52">
      <t>ヒジョウキン</t>
    </rPh>
    <rPh sb="52" eb="53">
      <t>ベツ</t>
    </rPh>
    <rPh sb="55" eb="57">
      <t>ニュウリョク</t>
    </rPh>
    <rPh sb="62" eb="65">
      <t>ガイコクジン</t>
    </rPh>
    <rPh sb="66" eb="67">
      <t>フク</t>
    </rPh>
    <rPh sb="74" eb="76">
      <t>ニュウリョク</t>
    </rPh>
    <phoneticPr fontId="6"/>
  </si>
  <si>
    <t>問３-１　貴事業所の令和８年６月以降の経営状況について、あてはまるものを選択してください。</t>
    <rPh sb="0" eb="1">
      <t>トイ</t>
    </rPh>
    <rPh sb="5" eb="6">
      <t>キ</t>
    </rPh>
    <rPh sb="6" eb="9">
      <t>ジギョウショ</t>
    </rPh>
    <rPh sb="10" eb="12">
      <t>レイワ</t>
    </rPh>
    <rPh sb="13" eb="14">
      <t>ネン</t>
    </rPh>
    <rPh sb="15" eb="18">
      <t>ガツイコウ</t>
    </rPh>
    <rPh sb="19" eb="21">
      <t>ケイエイ</t>
    </rPh>
    <rPh sb="21" eb="23">
      <t>ジョウキョウ</t>
    </rPh>
    <rPh sb="36" eb="38">
      <t>センタク</t>
    </rPh>
    <phoneticPr fontId="6"/>
  </si>
  <si>
    <t>介護人材実態調査</t>
    <rPh sb="0" eb="2">
      <t>カイゴ</t>
    </rPh>
    <rPh sb="2" eb="4">
      <t>ジンザイ</t>
    </rPh>
    <rPh sb="4" eb="6">
      <t>ジッタイ</t>
    </rPh>
    <rPh sb="6" eb="8">
      <t>チョウサ</t>
    </rPh>
    <phoneticPr fontId="4"/>
  </si>
  <si>
    <t>⇒問３-１へ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</si>
</sst>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51" x14ac:knownFonts="1">
    <font>
      <sz val="11"/>
      <color theme="1"/>
      <name val="游ゴシック"/>
      <family val="3"/>
      <charset val="128"/>
      <scheme val="minor"/>
    </font>
    <font>
      <sz val="10"/>
      <color theme="1"/>
      <name val="Meiryo UI"/>
      <family val="2"/>
      <charset val="128"/>
    </font>
    <font>
      <b/>
      <sz val="13"/>
      <color theme="3"/>
      <name val="Meiryo UI"/>
      <family val="2"/>
      <charset val="128"/>
    </font>
    <font>
      <sz val="6"/>
      <name val="Meiryo UI"/>
      <family val="2"/>
      <charset val="128"/>
    </font>
    <font>
      <sz val="6"/>
      <name val="游ゴシック"/>
      <family val="2"/>
      <charset val="128"/>
      <scheme val="minor"/>
    </font>
    <font>
      <sz val="10"/>
      <color theme="1"/>
      <name val="游ゴシック"/>
      <family val="3"/>
      <charset val="128"/>
      <scheme val="minor"/>
    </font>
    <font>
      <sz val="6"/>
      <name val="游ゴシック"/>
      <family val="3"/>
      <charset val="128"/>
      <scheme val="minor"/>
    </font>
    <font>
      <b/>
      <sz val="10"/>
      <name val="游ゴシック"/>
      <family val="3"/>
      <charset val="128"/>
      <scheme val="minor"/>
    </font>
    <font>
      <sz val="10"/>
      <name val="游ゴシック"/>
      <family val="3"/>
      <charset val="128"/>
      <scheme val="minor"/>
    </font>
    <font>
      <sz val="11"/>
      <name val="游ゴシック"/>
      <family val="3"/>
      <charset val="128"/>
      <scheme val="minor"/>
    </font>
    <font>
      <b/>
      <u/>
      <sz val="10"/>
      <name val="游ゴシック"/>
      <family val="3"/>
      <charset val="128"/>
      <scheme val="minor"/>
    </font>
    <font>
      <sz val="9"/>
      <color theme="1"/>
      <name val="游ゴシック"/>
      <family val="2"/>
      <charset val="128"/>
      <scheme val="minor"/>
    </font>
    <font>
      <b/>
      <sz val="11"/>
      <color theme="7" tint="0.79998168889431442"/>
      <name val="游ゴシック"/>
      <family val="3"/>
      <charset val="128"/>
      <scheme val="minor"/>
    </font>
    <font>
      <sz val="10"/>
      <color theme="1"/>
      <name val="游ゴシック"/>
      <family val="2"/>
      <charset val="128"/>
      <scheme val="minor"/>
    </font>
    <font>
      <sz val="11"/>
      <color theme="0"/>
      <name val="游ゴシック"/>
      <family val="2"/>
      <charset val="128"/>
      <scheme val="minor"/>
    </font>
    <font>
      <sz val="12"/>
      <color rgb="FF0070C0"/>
      <name val="HGS創英角ｺﾞｼｯｸUB"/>
      <family val="3"/>
      <charset val="128"/>
    </font>
    <font>
      <b/>
      <sz val="12"/>
      <color rgb="FF0070C0"/>
      <name val="游ゴシック"/>
      <family val="3"/>
      <charset val="128"/>
      <scheme val="minor"/>
    </font>
    <font>
      <sz val="9"/>
      <name val="游ゴシック"/>
      <family val="3"/>
      <charset val="128"/>
      <scheme val="minor"/>
    </font>
    <font>
      <b/>
      <sz val="10"/>
      <color rgb="FF0070C0"/>
      <name val="游ゴシック"/>
      <family val="3"/>
      <charset val="128"/>
      <scheme val="minor"/>
    </font>
    <font>
      <sz val="10"/>
      <color rgb="FF0070C0"/>
      <name val="游ゴシック"/>
      <family val="3"/>
      <charset val="128"/>
      <scheme val="minor"/>
    </font>
    <font>
      <b/>
      <sz val="11"/>
      <color rgb="FF0070C0"/>
      <name val="游ゴシック"/>
      <family val="3"/>
      <charset val="128"/>
      <scheme val="minor"/>
    </font>
    <font>
      <b/>
      <sz val="10"/>
      <color theme="5" tint="-0.249977111117893"/>
      <name val="游ゴシック"/>
      <family val="3"/>
      <charset val="128"/>
      <scheme val="minor"/>
    </font>
    <font>
      <sz val="10"/>
      <color theme="5" tint="-0.249977111117893"/>
      <name val="游ゴシック"/>
      <family val="3"/>
      <charset val="128"/>
      <scheme val="minor"/>
    </font>
    <font>
      <b/>
      <sz val="11"/>
      <color theme="5" tint="-0.249977111117893"/>
      <name val="游ゴシック"/>
      <family val="3"/>
      <charset val="128"/>
      <scheme val="minor"/>
    </font>
    <font>
      <sz val="11"/>
      <color rgb="FFFF0000"/>
      <name val="游ゴシック"/>
      <family val="3"/>
      <charset val="128"/>
      <scheme val="minor"/>
    </font>
    <font>
      <sz val="9"/>
      <color theme="0"/>
      <name val="游ゴシック"/>
      <family val="2"/>
      <charset val="128"/>
      <scheme val="minor"/>
    </font>
    <font>
      <sz val="10"/>
      <color theme="0"/>
      <name val="游ゴシック"/>
      <family val="3"/>
      <charset val="128"/>
      <scheme val="minor"/>
    </font>
    <font>
      <b/>
      <sz val="10"/>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11"/>
      <color rgb="FFC00000"/>
      <name val="游ゴシック"/>
      <family val="3"/>
      <charset val="128"/>
      <scheme val="minor"/>
    </font>
    <font>
      <sz val="11"/>
      <color rgb="FFC00000"/>
      <name val="游ゴシック"/>
      <family val="3"/>
      <charset val="128"/>
      <scheme val="minor"/>
    </font>
    <font>
      <sz val="11"/>
      <color rgb="FF0070C0"/>
      <name val="游ゴシック"/>
      <family val="3"/>
      <charset val="128"/>
      <scheme val="minor"/>
    </font>
    <font>
      <sz val="10"/>
      <color theme="7" tint="0.79998168889431442"/>
      <name val="游ゴシック"/>
      <family val="3"/>
      <charset val="128"/>
      <scheme val="minor"/>
    </font>
    <font>
      <b/>
      <sz val="10"/>
      <color theme="0"/>
      <name val="游ゴシック"/>
      <family val="3"/>
      <charset val="128"/>
      <scheme val="minor"/>
    </font>
    <font>
      <b/>
      <sz val="11"/>
      <name val="游ゴシック"/>
      <family val="3"/>
      <charset val="128"/>
      <scheme val="minor"/>
    </font>
    <font>
      <sz val="12"/>
      <color theme="1"/>
      <name val="ＭＳ Ｐゴシック"/>
      <family val="3"/>
      <charset val="128"/>
    </font>
    <font>
      <b/>
      <sz val="10"/>
      <color rgb="FFFF0000"/>
      <name val="游ゴシック"/>
      <family val="3"/>
      <charset val="128"/>
      <scheme val="minor"/>
    </font>
    <font>
      <u/>
      <sz val="14"/>
      <color rgb="FFC00000"/>
      <name val="Noto Sans JP Black"/>
      <family val="3"/>
      <charset val="128"/>
    </font>
    <font>
      <sz val="10"/>
      <color rgb="FFC00000"/>
      <name val="Meiryo UI"/>
      <family val="2"/>
      <charset val="128"/>
    </font>
    <font>
      <sz val="8"/>
      <color theme="1"/>
      <name val="游ゴシック"/>
      <family val="3"/>
      <charset val="128"/>
      <scheme val="minor"/>
    </font>
    <font>
      <sz val="11"/>
      <color theme="0" tint="-0.34998626667073579"/>
      <name val="游ゴシック"/>
      <family val="3"/>
      <charset val="128"/>
      <scheme val="minor"/>
    </font>
    <font>
      <sz val="8"/>
      <color theme="0" tint="-0.34998626667073579"/>
      <name val="游ゴシック"/>
      <family val="3"/>
      <charset val="128"/>
      <scheme val="minor"/>
    </font>
    <font>
      <sz val="11"/>
      <color rgb="FF00B050"/>
      <name val="游ゴシック"/>
      <family val="3"/>
      <charset val="128"/>
      <scheme val="minor"/>
    </font>
    <font>
      <sz val="10"/>
      <color rgb="FF0070C0"/>
      <name val="Meiryo UI"/>
      <family val="2"/>
      <charset val="128"/>
    </font>
    <font>
      <sz val="10"/>
      <color rgb="FF0070C0"/>
      <name val="Meiryo UI"/>
      <family val="3"/>
      <charset val="128"/>
    </font>
    <font>
      <b/>
      <u/>
      <sz val="10"/>
      <color theme="1"/>
      <name val="游ゴシック"/>
      <family val="3"/>
      <charset val="128"/>
      <scheme val="minor"/>
    </font>
    <font>
      <u/>
      <sz val="10"/>
      <name val="游ゴシック"/>
      <family val="3"/>
      <charset val="128"/>
      <scheme val="minor"/>
    </font>
    <font>
      <b/>
      <sz val="11"/>
      <color theme="0"/>
      <name val="游ゴシック"/>
      <family val="3"/>
      <charset val="128"/>
      <scheme val="minor"/>
    </font>
    <font>
      <sz val="7.5"/>
      <color theme="1"/>
      <name val="游ゴシック"/>
      <family val="3"/>
      <charset val="128"/>
      <scheme val="minor"/>
    </font>
    <font>
      <sz val="14"/>
      <color theme="1"/>
      <name val="游ゴシック"/>
      <family val="3"/>
      <charset val="128"/>
      <scheme val="minor"/>
    </font>
  </fonts>
  <fills count="11">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1F4FF"/>
        <bgColor indexed="64"/>
      </patternFill>
    </fill>
    <fill>
      <patternFill patternType="solid">
        <fgColor rgb="FFFEF2EC"/>
        <bgColor indexed="64"/>
      </patternFill>
    </fill>
    <fill>
      <patternFill patternType="solid">
        <fgColor rgb="FFFFC7CE"/>
        <bgColor indexed="64"/>
      </patternFill>
    </fill>
    <fill>
      <patternFill patternType="solid">
        <fgColor theme="0" tint="-4.9989318521683403E-2"/>
        <bgColor indexed="64"/>
      </patternFill>
    </fill>
    <fill>
      <patternFill patternType="solid">
        <fgColor theme="1" tint="0.249977111117893"/>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theme="0"/>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247">
    <xf numFmtId="0" fontId="0" fillId="0" borderId="0" xfId="0">
      <alignment vertical="center"/>
    </xf>
    <xf numFmtId="0" fontId="5" fillId="0" borderId="0" xfId="0" applyFont="1" applyProtection="1">
      <alignment vertical="center"/>
      <protection locked="0"/>
    </xf>
    <xf numFmtId="0" fontId="5" fillId="0" borderId="0" xfId="0" applyFont="1">
      <alignment vertical="center"/>
    </xf>
    <xf numFmtId="0" fontId="5" fillId="3" borderId="1" xfId="0" applyFont="1" applyFill="1" applyBorder="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horizontal="left" vertical="center" indent="3"/>
    </xf>
    <xf numFmtId="0" fontId="11" fillId="0" borderId="0" xfId="0" applyFont="1" applyAlignment="1">
      <alignment vertical="center" wrapText="1"/>
    </xf>
    <xf numFmtId="0" fontId="12" fillId="3" borderId="2" xfId="0" applyFont="1" applyFill="1" applyBorder="1" applyAlignment="1" applyProtection="1">
      <alignment horizontal="right" vertical="center"/>
      <protection locked="0"/>
    </xf>
    <xf numFmtId="0" fontId="13" fillId="0" borderId="3" xfId="0" applyFont="1" applyBorder="1">
      <alignment vertical="center"/>
    </xf>
    <xf numFmtId="0" fontId="0" fillId="0" borderId="4" xfId="0" applyBorder="1">
      <alignment vertical="center"/>
    </xf>
    <xf numFmtId="0" fontId="0" fillId="0" borderId="5" xfId="0" applyBorder="1">
      <alignment vertical="center"/>
    </xf>
    <xf numFmtId="0" fontId="13" fillId="0" borderId="7" xfId="0" applyFont="1" applyBorder="1">
      <alignment vertical="center"/>
    </xf>
    <xf numFmtId="0" fontId="0" fillId="0" borderId="8" xfId="0" applyBorder="1">
      <alignment vertical="center"/>
    </xf>
    <xf numFmtId="0" fontId="12" fillId="3" borderId="6" xfId="0" applyFont="1" applyFill="1" applyBorder="1" applyAlignment="1" applyProtection="1">
      <alignment horizontal="right" vertical="center"/>
      <protection locked="0"/>
    </xf>
    <xf numFmtId="0" fontId="12" fillId="3" borderId="9" xfId="0" applyFont="1" applyFill="1" applyBorder="1" applyAlignment="1" applyProtection="1">
      <alignment horizontal="right" vertical="center"/>
      <protection locked="0"/>
    </xf>
    <xf numFmtId="0" fontId="13" fillId="0" borderId="10" xfId="0" applyFont="1"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horizontal="left" vertical="center"/>
    </xf>
    <xf numFmtId="0" fontId="14" fillId="0" borderId="0" xfId="0" applyFont="1">
      <alignment vertical="center"/>
    </xf>
    <xf numFmtId="0" fontId="15" fillId="4" borderId="0" xfId="0" applyFont="1" applyFill="1">
      <alignment vertical="center"/>
    </xf>
    <xf numFmtId="0" fontId="16" fillId="4" borderId="0" xfId="0" applyFont="1" applyFill="1" applyAlignment="1">
      <alignment horizontal="left" vertical="center"/>
    </xf>
    <xf numFmtId="0" fontId="16" fillId="4" borderId="0" xfId="0" applyFont="1" applyFill="1">
      <alignment vertical="center"/>
    </xf>
    <xf numFmtId="0" fontId="17" fillId="0" borderId="0" xfId="0" applyFont="1">
      <alignment vertical="center"/>
    </xf>
    <xf numFmtId="0" fontId="7" fillId="5" borderId="13" xfId="0" applyFont="1" applyFill="1" applyBorder="1">
      <alignment vertical="center"/>
    </xf>
    <xf numFmtId="0" fontId="5" fillId="5" borderId="14" xfId="0" applyFont="1" applyFill="1" applyBorder="1">
      <alignment vertical="center"/>
    </xf>
    <xf numFmtId="0" fontId="5" fillId="5" borderId="4" xfId="0" applyFont="1" applyFill="1" applyBorder="1">
      <alignment vertical="center"/>
    </xf>
    <xf numFmtId="0" fontId="5" fillId="5" borderId="5" xfId="0" applyFont="1" applyFill="1" applyBorder="1">
      <alignment vertical="center"/>
    </xf>
    <xf numFmtId="0" fontId="18" fillId="6" borderId="15" xfId="0" applyFont="1" applyFill="1" applyBorder="1" applyAlignment="1">
      <alignment horizontal="left" vertical="center" indent="1"/>
    </xf>
    <xf numFmtId="0" fontId="19" fillId="6" borderId="11" xfId="0" applyFont="1" applyFill="1" applyBorder="1" applyAlignment="1">
      <alignment horizontal="left" vertical="center" indent="1"/>
    </xf>
    <xf numFmtId="0" fontId="19" fillId="6" borderId="16" xfId="0" applyFont="1" applyFill="1" applyBorder="1" applyAlignment="1">
      <alignment horizontal="left" vertical="center" indent="1"/>
    </xf>
    <xf numFmtId="0" fontId="13" fillId="0" borderId="7" xfId="0" applyFont="1" applyBorder="1" applyAlignment="1">
      <alignment horizontal="left" vertical="center"/>
    </xf>
    <xf numFmtId="0" fontId="13" fillId="0" borderId="0" xfId="0" applyFont="1" applyAlignment="1">
      <alignment horizontal="left" vertical="center"/>
    </xf>
    <xf numFmtId="0" fontId="5" fillId="6" borderId="19" xfId="0" applyFont="1" applyFill="1" applyBorder="1">
      <alignment vertical="center"/>
    </xf>
    <xf numFmtId="0" fontId="19" fillId="0" borderId="13" xfId="0" applyFont="1" applyBorder="1" applyAlignment="1">
      <alignment horizontal="left" vertical="center" indent="1"/>
    </xf>
    <xf numFmtId="0" fontId="8" fillId="0" borderId="14" xfId="0" applyFont="1" applyBorder="1" applyAlignment="1">
      <alignment horizontal="left" vertical="center" indent="1"/>
    </xf>
    <xf numFmtId="0" fontId="8" fillId="0" borderId="20" xfId="0" applyFont="1" applyBorder="1" applyAlignment="1">
      <alignment horizontal="left" vertical="center" indent="1"/>
    </xf>
    <xf numFmtId="0" fontId="21" fillId="7" borderId="21" xfId="0" applyFont="1" applyFill="1" applyBorder="1" applyAlignment="1">
      <alignment horizontal="left" vertical="center" indent="1"/>
    </xf>
    <xf numFmtId="0" fontId="22" fillId="7" borderId="14" xfId="0" applyFont="1" applyFill="1" applyBorder="1" applyAlignment="1">
      <alignment horizontal="left" vertical="center" indent="1"/>
    </xf>
    <xf numFmtId="0" fontId="22" fillId="7" borderId="22" xfId="0" applyFont="1" applyFill="1" applyBorder="1" applyAlignment="1">
      <alignment horizontal="left" vertical="center" indent="1"/>
    </xf>
    <xf numFmtId="0" fontId="22" fillId="7" borderId="23" xfId="0" applyFont="1" applyFill="1" applyBorder="1">
      <alignment vertical="center"/>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22" fillId="0" borderId="26" xfId="0" applyFont="1" applyBorder="1" applyAlignment="1">
      <alignment horizontal="left" vertical="center" indent="1"/>
    </xf>
    <xf numFmtId="0" fontId="8" fillId="0" borderId="15" xfId="0" applyFont="1" applyBorder="1" applyAlignment="1">
      <alignment horizontal="left" vertical="center" indent="1"/>
    </xf>
    <xf numFmtId="0" fontId="8" fillId="0" borderId="0" xfId="0" applyFont="1" applyAlignment="1">
      <alignment horizontal="left" vertical="center" indent="1"/>
    </xf>
    <xf numFmtId="0" fontId="8" fillId="0" borderId="19" xfId="0" applyFont="1" applyBorder="1">
      <alignment vertical="center"/>
    </xf>
    <xf numFmtId="0" fontId="8" fillId="0" borderId="13" xfId="0" applyFont="1" applyBorder="1" applyAlignment="1">
      <alignment horizontal="left" vertical="center" indent="1"/>
    </xf>
    <xf numFmtId="0" fontId="24" fillId="0" borderId="0" xfId="0" applyFont="1">
      <alignment vertical="center"/>
    </xf>
    <xf numFmtId="0" fontId="7" fillId="0" borderId="0" xfId="0" applyFont="1" applyAlignment="1">
      <alignment horizontal="left" vertical="center"/>
    </xf>
    <xf numFmtId="0" fontId="25" fillId="0" borderId="0" xfId="0" applyFont="1" applyAlignment="1">
      <alignment vertical="center" wrapText="1"/>
    </xf>
    <xf numFmtId="0" fontId="12" fillId="3" borderId="2" xfId="0" applyFont="1" applyFill="1" applyBorder="1" applyProtection="1">
      <alignment vertical="center"/>
      <protection locked="0"/>
    </xf>
    <xf numFmtId="0" fontId="8" fillId="0" borderId="4" xfId="0" applyFont="1" applyBorder="1">
      <alignment vertical="center"/>
    </xf>
    <xf numFmtId="0" fontId="26" fillId="0" borderId="4" xfId="0" applyFont="1" applyBorder="1" applyAlignment="1">
      <alignment horizontal="left" vertical="center"/>
    </xf>
    <xf numFmtId="0" fontId="7" fillId="0" borderId="5" xfId="0" applyFont="1" applyBorder="1" applyAlignment="1">
      <alignment horizontal="left" vertical="center"/>
    </xf>
    <xf numFmtId="0" fontId="12" fillId="3" borderId="9" xfId="0" applyFont="1" applyFill="1" applyBorder="1" applyProtection="1">
      <alignment vertical="center"/>
      <protection locked="0"/>
    </xf>
    <xf numFmtId="0" fontId="8" fillId="0" borderId="10" xfId="0" applyFont="1" applyBorder="1">
      <alignment vertical="center"/>
    </xf>
    <xf numFmtId="0" fontId="8" fillId="0" borderId="11" xfId="0" applyFont="1" applyBorder="1">
      <alignment vertical="center"/>
    </xf>
    <xf numFmtId="0" fontId="26" fillId="0" borderId="11" xfId="0" applyFont="1" applyBorder="1" applyAlignment="1">
      <alignment horizontal="left" vertical="center"/>
    </xf>
    <xf numFmtId="0" fontId="7" fillId="0" borderId="12" xfId="0" applyFont="1" applyBorder="1" applyAlignment="1">
      <alignment horizontal="left" vertical="center"/>
    </xf>
    <xf numFmtId="0" fontId="27" fillId="0" borderId="0" xfId="0" applyFont="1" applyProtection="1">
      <alignment vertical="center"/>
      <protection locked="0"/>
    </xf>
    <xf numFmtId="0" fontId="27" fillId="8" borderId="13" xfId="0" applyFont="1" applyFill="1" applyBorder="1" applyAlignment="1">
      <alignment horizontal="centerContinuous" vertical="center"/>
    </xf>
    <xf numFmtId="0" fontId="27" fillId="8" borderId="14" xfId="0" applyFont="1" applyFill="1" applyBorder="1" applyAlignment="1">
      <alignment horizontal="centerContinuous" vertical="center"/>
    </xf>
    <xf numFmtId="0" fontId="29" fillId="8" borderId="20" xfId="0" applyFont="1" applyFill="1" applyBorder="1" applyAlignment="1">
      <alignment horizontal="centerContinuous" vertical="center"/>
    </xf>
    <xf numFmtId="0" fontId="27" fillId="4" borderId="13" xfId="0" applyFont="1" applyFill="1" applyBorder="1" applyAlignment="1">
      <alignment horizontal="centerContinuous" vertical="center"/>
    </xf>
    <xf numFmtId="0" fontId="27" fillId="4" borderId="14" xfId="0" applyFont="1" applyFill="1" applyBorder="1" applyAlignment="1">
      <alignment horizontal="centerContinuous" vertical="center"/>
    </xf>
    <xf numFmtId="0" fontId="29" fillId="4" borderId="20" xfId="0" applyFont="1" applyFill="1" applyBorder="1" applyAlignment="1">
      <alignment horizontal="centerContinuous" vertical="center"/>
    </xf>
    <xf numFmtId="0" fontId="7" fillId="0" borderId="4" xfId="0" applyFont="1" applyBorder="1" applyAlignment="1">
      <alignment horizontal="centerContinuous" vertical="center"/>
    </xf>
    <xf numFmtId="0" fontId="27" fillId="0" borderId="5" xfId="0" applyFont="1" applyBorder="1" applyAlignment="1">
      <alignment horizontal="centerContinuous" vertical="center"/>
    </xf>
    <xf numFmtId="0" fontId="7" fillId="0" borderId="29" xfId="0" applyFont="1" applyBorder="1" applyAlignment="1">
      <alignment horizontal="centerContinuous" vertical="center"/>
    </xf>
    <xf numFmtId="0" fontId="29" fillId="0" borderId="20" xfId="0" applyFont="1" applyBorder="1" applyAlignment="1">
      <alignment horizontal="centerContinuous" vertical="center"/>
    </xf>
    <xf numFmtId="0" fontId="7" fillId="0" borderId="21" xfId="0" applyFont="1" applyBorder="1" applyAlignment="1">
      <alignment horizontal="centerContinuous" vertical="center"/>
    </xf>
    <xf numFmtId="0" fontId="7" fillId="0" borderId="30" xfId="0" applyFont="1" applyBorder="1" applyAlignment="1">
      <alignment horizontal="centerContinuous" vertical="center"/>
    </xf>
    <xf numFmtId="0" fontId="29" fillId="0" borderId="5" xfId="0" applyFont="1" applyBorder="1" applyAlignment="1">
      <alignment horizontal="centerContinuous" vertical="center"/>
    </xf>
    <xf numFmtId="0" fontId="5" fillId="0" borderId="4" xfId="0" applyFont="1" applyBorder="1">
      <alignment vertical="center"/>
    </xf>
    <xf numFmtId="0" fontId="26" fillId="0" borderId="4" xfId="0" applyFont="1" applyBorder="1">
      <alignment vertical="center"/>
    </xf>
    <xf numFmtId="0" fontId="5" fillId="0" borderId="7" xfId="0" applyFont="1" applyBorder="1">
      <alignment vertical="center"/>
    </xf>
    <xf numFmtId="0" fontId="26" fillId="0" borderId="0" xfId="0" applyFont="1">
      <alignment vertical="center"/>
    </xf>
    <xf numFmtId="0" fontId="5" fillId="0" borderId="10" xfId="0" applyFont="1" applyBorder="1">
      <alignment vertical="center"/>
    </xf>
    <xf numFmtId="0" fontId="5" fillId="0" borderId="11" xfId="0" applyFont="1" applyBorder="1">
      <alignment vertical="center"/>
    </xf>
    <xf numFmtId="0" fontId="26" fillId="0" borderId="11" xfId="0" applyFont="1" applyBorder="1">
      <alignment vertical="center"/>
    </xf>
    <xf numFmtId="0" fontId="7" fillId="0" borderId="0" xfId="0" applyFont="1" applyAlignment="1">
      <alignment horizontal="left" vertical="center" indent="5"/>
    </xf>
    <xf numFmtId="0" fontId="33" fillId="3" borderId="2" xfId="0" applyFont="1" applyFill="1" applyBorder="1" applyProtection="1">
      <alignment vertical="center"/>
      <protection locked="0"/>
    </xf>
    <xf numFmtId="0" fontId="33" fillId="3" borderId="6" xfId="0" applyFont="1" applyFill="1" applyBorder="1" applyProtection="1">
      <alignment vertical="center"/>
      <protection locked="0"/>
    </xf>
    <xf numFmtId="0" fontId="33" fillId="3" borderId="9" xfId="0" applyFont="1" applyFill="1" applyBorder="1"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34" fillId="0" borderId="4" xfId="0" applyFont="1" applyBorder="1">
      <alignment vertical="center"/>
    </xf>
    <xf numFmtId="0" fontId="34" fillId="0" borderId="0" xfId="0" applyFont="1">
      <alignment vertical="center"/>
    </xf>
    <xf numFmtId="0" fontId="34" fillId="0" borderId="11" xfId="0" applyFont="1" applyBorder="1">
      <alignment vertical="center"/>
    </xf>
    <xf numFmtId="0" fontId="7" fillId="0" borderId="11" xfId="0" applyFont="1" applyBorder="1">
      <alignment vertical="center"/>
    </xf>
    <xf numFmtId="0" fontId="28" fillId="0" borderId="13" xfId="0" applyFont="1" applyBorder="1" applyAlignment="1">
      <alignment horizontal="centerContinuous" wrapText="1"/>
    </xf>
    <xf numFmtId="0" fontId="28" fillId="0" borderId="14" xfId="0" applyFont="1" applyBorder="1" applyAlignment="1">
      <alignment horizontal="centerContinuous" wrapText="1"/>
    </xf>
    <xf numFmtId="0" fontId="0" fillId="0" borderId="14" xfId="0" applyBorder="1" applyAlignment="1">
      <alignment horizontal="centerContinuous" vertical="center"/>
    </xf>
    <xf numFmtId="0" fontId="0" fillId="0" borderId="20" xfId="0" applyBorder="1" applyAlignment="1">
      <alignment horizontal="centerContinuous" vertical="center"/>
    </xf>
    <xf numFmtId="0" fontId="8" fillId="0" borderId="34" xfId="0" applyFont="1" applyBorder="1" applyAlignment="1">
      <alignment horizontal="left" vertical="center"/>
    </xf>
    <xf numFmtId="0" fontId="8" fillId="0" borderId="35" xfId="0" applyFont="1" applyBorder="1" applyAlignment="1">
      <alignment horizontal="center" vertical="center"/>
    </xf>
    <xf numFmtId="0" fontId="0" fillId="0" borderId="35" xfId="0" applyBorder="1">
      <alignment vertical="center"/>
    </xf>
    <xf numFmtId="0" fontId="0" fillId="0" borderId="36" xfId="0" applyBorder="1">
      <alignment vertical="center"/>
    </xf>
    <xf numFmtId="0" fontId="8" fillId="0" borderId="37" xfId="0" applyFont="1" applyBorder="1" applyAlignment="1">
      <alignment horizontal="left" vertical="center"/>
    </xf>
    <xf numFmtId="0" fontId="8" fillId="0" borderId="38"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8" fillId="0" borderId="40" xfId="0" applyFont="1" applyBorder="1" applyAlignment="1">
      <alignment horizontal="left" vertical="center"/>
    </xf>
    <xf numFmtId="0" fontId="8" fillId="0" borderId="41" xfId="0" applyFont="1" applyBorder="1" applyAlignment="1">
      <alignment horizontal="center" vertical="center"/>
    </xf>
    <xf numFmtId="0" fontId="0" fillId="0" borderId="41" xfId="0" applyBorder="1">
      <alignment vertical="center"/>
    </xf>
    <xf numFmtId="0" fontId="7" fillId="0" borderId="0" xfId="0" applyFont="1" applyAlignment="1">
      <alignment horizontal="left" vertical="center" indent="4"/>
    </xf>
    <xf numFmtId="0" fontId="7" fillId="0" borderId="0" xfId="0" applyFont="1" applyAlignment="1">
      <alignment horizontal="left" vertical="top" indent="3"/>
    </xf>
    <xf numFmtId="0" fontId="0" fillId="0" borderId="0" xfId="0" applyAlignment="1">
      <alignment horizontal="left" vertical="top" indent="3"/>
    </xf>
    <xf numFmtId="0" fontId="29" fillId="9" borderId="13" xfId="0" applyFont="1" applyFill="1" applyBorder="1">
      <alignment vertical="center"/>
    </xf>
    <xf numFmtId="0" fontId="0" fillId="9" borderId="14" xfId="0" applyFill="1" applyBorder="1">
      <alignment vertical="center"/>
    </xf>
    <xf numFmtId="0" fontId="0" fillId="9" borderId="20" xfId="0" applyFill="1" applyBorder="1">
      <alignment vertical="center"/>
    </xf>
    <xf numFmtId="0" fontId="0" fillId="0" borderId="43" xfId="0" applyBorder="1">
      <alignment vertical="center"/>
    </xf>
    <xf numFmtId="0" fontId="36" fillId="0" borderId="0" xfId="0" applyFont="1">
      <alignment vertical="center"/>
    </xf>
    <xf numFmtId="0" fontId="33" fillId="3" borderId="1" xfId="0" applyFont="1" applyFill="1" applyBorder="1" applyProtection="1">
      <alignment vertical="center"/>
      <protection locked="0"/>
    </xf>
    <xf numFmtId="0" fontId="13" fillId="0" borderId="44" xfId="0" applyFont="1" applyBorder="1">
      <alignment vertical="center"/>
    </xf>
    <xf numFmtId="0" fontId="0" fillId="0" borderId="14" xfId="0" applyBorder="1">
      <alignment vertical="center"/>
    </xf>
    <xf numFmtId="0" fontId="37" fillId="0" borderId="14" xfId="0" applyFont="1" applyBorder="1" applyProtection="1">
      <alignment vertical="center"/>
      <protection locked="0"/>
    </xf>
    <xf numFmtId="0" fontId="0" fillId="0" borderId="14" xfId="0" applyBorder="1" applyProtection="1">
      <alignment vertical="center"/>
      <protection locked="0"/>
    </xf>
    <xf numFmtId="0" fontId="0" fillId="0" borderId="20" xfId="0" applyBorder="1" applyProtection="1">
      <alignment vertical="center"/>
      <protection locked="0"/>
    </xf>
    <xf numFmtId="0" fontId="29" fillId="0" borderId="0" xfId="0" applyFont="1">
      <alignment vertical="center"/>
    </xf>
    <xf numFmtId="0" fontId="5" fillId="0" borderId="13" xfId="0" applyFont="1" applyBorder="1" applyAlignment="1">
      <alignment horizontal="left" vertical="center" indent="1"/>
    </xf>
    <xf numFmtId="0" fontId="5" fillId="0" borderId="14" xfId="0" applyFont="1" applyBorder="1" applyAlignment="1">
      <alignment horizontal="left" vertical="center"/>
    </xf>
    <xf numFmtId="0" fontId="8" fillId="3" borderId="17" xfId="0" applyFont="1" applyFill="1" applyBorder="1" applyAlignment="1" applyProtection="1">
      <alignment horizontal="left" vertical="center" indent="3"/>
      <protection locked="0"/>
    </xf>
    <xf numFmtId="0" fontId="8" fillId="3" borderId="45" xfId="0" applyFont="1" applyFill="1" applyBorder="1" applyAlignment="1" applyProtection="1">
      <alignment horizontal="left" vertical="center" indent="2"/>
      <protection locked="0"/>
    </xf>
    <xf numFmtId="0" fontId="8" fillId="3" borderId="45" xfId="0" applyFont="1" applyFill="1" applyBorder="1" applyAlignment="1" applyProtection="1">
      <alignment horizontal="left" vertical="center" indent="3"/>
      <protection locked="0"/>
    </xf>
    <xf numFmtId="0" fontId="8" fillId="3" borderId="45" xfId="0" applyFont="1" applyFill="1" applyBorder="1" applyAlignment="1" applyProtection="1">
      <alignment horizontal="left" vertical="center" indent="1"/>
      <protection locked="0"/>
    </xf>
    <xf numFmtId="0" fontId="28" fillId="0" borderId="0" xfId="0" applyFont="1">
      <alignment vertical="center"/>
    </xf>
    <xf numFmtId="0" fontId="33" fillId="3" borderId="46" xfId="0" applyFont="1" applyFill="1" applyBorder="1" applyProtection="1">
      <alignment vertical="center"/>
      <protection locked="0"/>
    </xf>
    <xf numFmtId="0" fontId="37" fillId="0" borderId="11" xfId="0" applyFont="1" applyBorder="1" applyProtection="1">
      <alignment vertical="center"/>
      <protection locked="0"/>
    </xf>
    <xf numFmtId="0" fontId="38" fillId="0" borderId="0" xfId="0" applyFont="1">
      <alignment vertical="center"/>
    </xf>
    <xf numFmtId="0" fontId="39" fillId="0" borderId="0" xfId="0" applyFont="1">
      <alignment vertical="center"/>
    </xf>
    <xf numFmtId="0" fontId="0" fillId="3" borderId="0" xfId="0" applyFill="1">
      <alignment vertical="center"/>
    </xf>
    <xf numFmtId="0" fontId="0" fillId="0" borderId="29" xfId="0" applyBorder="1">
      <alignment vertical="center"/>
    </xf>
    <xf numFmtId="0" fontId="40" fillId="0" borderId="29" xfId="0" applyFont="1" applyBorder="1" applyAlignment="1">
      <alignment horizontal="left" vertical="top" wrapText="1"/>
    </xf>
    <xf numFmtId="0" fontId="40" fillId="0" borderId="52" xfId="0" applyFont="1" applyBorder="1" applyAlignment="1">
      <alignment horizontal="left" vertical="top" wrapText="1"/>
    </xf>
    <xf numFmtId="0" fontId="40" fillId="0" borderId="53" xfId="0" applyFont="1" applyBorder="1" applyAlignment="1">
      <alignment horizontal="left" vertical="top" wrapText="1"/>
    </xf>
    <xf numFmtId="0" fontId="40" fillId="0" borderId="54" xfId="0" applyFont="1" applyBorder="1" applyAlignment="1">
      <alignment horizontal="left" vertical="top" wrapText="1"/>
    </xf>
    <xf numFmtId="0" fontId="33" fillId="3" borderId="18" xfId="0" applyFont="1" applyFill="1" applyBorder="1" applyProtection="1">
      <alignment vertical="center"/>
      <protection locked="0"/>
    </xf>
    <xf numFmtId="0" fontId="40" fillId="2" borderId="29" xfId="0" applyFont="1" applyFill="1" applyBorder="1" applyAlignment="1">
      <alignment horizontal="left" vertical="top" wrapText="1"/>
    </xf>
    <xf numFmtId="0" fontId="41" fillId="2" borderId="0" xfId="0" applyFont="1" applyFill="1">
      <alignment vertical="center"/>
    </xf>
    <xf numFmtId="0" fontId="42" fillId="2" borderId="29" xfId="0" applyFont="1" applyFill="1" applyBorder="1" applyAlignment="1">
      <alignment horizontal="left" vertical="top" wrapText="1"/>
    </xf>
    <xf numFmtId="0" fontId="0" fillId="3" borderId="0" xfId="0" applyFill="1" applyAlignment="1">
      <alignment vertical="center" shrinkToFit="1"/>
    </xf>
    <xf numFmtId="0" fontId="43" fillId="0" borderId="0" xfId="0" applyFont="1">
      <alignment vertical="center"/>
    </xf>
    <xf numFmtId="0" fontId="0" fillId="0" borderId="29" xfId="0" applyBorder="1" applyAlignment="1">
      <alignment horizontal="center" vertical="center"/>
    </xf>
    <xf numFmtId="0" fontId="0" fillId="2" borderId="29" xfId="0" applyFill="1" applyBorder="1" applyAlignment="1">
      <alignment horizontal="center" vertical="center"/>
    </xf>
    <xf numFmtId="0" fontId="41" fillId="2" borderId="29" xfId="0" applyFont="1"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left" vertical="center"/>
    </xf>
    <xf numFmtId="0" fontId="40" fillId="0" borderId="20" xfId="0" applyFont="1" applyBorder="1" applyAlignment="1">
      <alignment horizontal="left" vertical="top" wrapText="1"/>
    </xf>
    <xf numFmtId="0" fontId="32" fillId="0" borderId="20" xfId="0" applyFont="1" applyBorder="1" applyAlignment="1">
      <alignment horizontal="center" vertical="center"/>
    </xf>
    <xf numFmtId="0" fontId="32" fillId="3" borderId="0" xfId="0" applyFont="1" applyFill="1" applyAlignment="1">
      <alignment vertical="center" shrinkToFit="1"/>
    </xf>
    <xf numFmtId="0" fontId="43" fillId="3" borderId="0" xfId="0" applyFont="1" applyFill="1" applyAlignment="1">
      <alignment vertical="center" shrinkToFit="1"/>
    </xf>
    <xf numFmtId="0" fontId="32" fillId="0" borderId="0" xfId="0" applyFont="1">
      <alignment vertical="center"/>
    </xf>
    <xf numFmtId="0" fontId="43" fillId="3" borderId="0" xfId="0" applyFont="1" applyFill="1">
      <alignment vertical="center"/>
    </xf>
    <xf numFmtId="0" fontId="44" fillId="0" borderId="0" xfId="0" applyFont="1">
      <alignment vertical="center"/>
    </xf>
    <xf numFmtId="0" fontId="45" fillId="0" borderId="0" xfId="0" applyFont="1">
      <alignment vertical="center"/>
    </xf>
    <xf numFmtId="0" fontId="27" fillId="5" borderId="0" xfId="0" applyFont="1" applyFill="1">
      <alignment vertical="center"/>
    </xf>
    <xf numFmtId="0" fontId="5" fillId="5" borderId="0" xfId="0" applyFont="1" applyFill="1">
      <alignment vertical="center"/>
    </xf>
    <xf numFmtId="0" fontId="0" fillId="5" borderId="0" xfId="0" applyFill="1">
      <alignment vertical="center"/>
    </xf>
    <xf numFmtId="0" fontId="5" fillId="5" borderId="29" xfId="0" applyFont="1" applyFill="1" applyBorder="1" applyAlignment="1">
      <alignment vertical="top" wrapText="1"/>
    </xf>
    <xf numFmtId="0" fontId="29" fillId="2" borderId="29" xfId="0" applyFont="1" applyFill="1" applyBorder="1" applyAlignment="1">
      <alignment horizontal="center" vertical="center"/>
    </xf>
    <xf numFmtId="0" fontId="29" fillId="2" borderId="55" xfId="0" applyFont="1" applyFill="1" applyBorder="1" applyAlignment="1">
      <alignment horizontal="center" vertical="center"/>
    </xf>
    <xf numFmtId="0" fontId="5" fillId="2" borderId="20" xfId="0" applyFont="1" applyFill="1" applyBorder="1">
      <alignment vertical="center"/>
    </xf>
    <xf numFmtId="0" fontId="29" fillId="5" borderId="29" xfId="0" applyFont="1" applyFill="1" applyBorder="1" applyAlignment="1" applyProtection="1">
      <alignment horizontal="center" vertical="center"/>
      <protection locked="0"/>
    </xf>
    <xf numFmtId="0" fontId="29" fillId="5" borderId="55" xfId="0" applyFont="1" applyFill="1" applyBorder="1" applyAlignment="1" applyProtection="1">
      <alignment horizontal="center" vertical="center"/>
      <protection locked="0"/>
    </xf>
    <xf numFmtId="0" fontId="5" fillId="5" borderId="20" xfId="0" applyFont="1" applyFill="1" applyBorder="1">
      <alignment vertical="center"/>
    </xf>
    <xf numFmtId="0" fontId="5" fillId="5" borderId="29" xfId="0" applyFont="1" applyFill="1" applyBorder="1" applyAlignment="1">
      <alignment horizontal="center" vertical="center" shrinkToFit="1"/>
    </xf>
    <xf numFmtId="0" fontId="48" fillId="10" borderId="29" xfId="0" applyFont="1" applyFill="1" applyBorder="1" applyAlignment="1">
      <alignment horizontal="center" vertical="center" shrinkToFit="1"/>
    </xf>
    <xf numFmtId="49" fontId="5" fillId="5" borderId="29" xfId="0" applyNumberFormat="1" applyFont="1" applyFill="1" applyBorder="1" applyAlignment="1">
      <alignment horizontal="center" vertical="center"/>
    </xf>
    <xf numFmtId="0" fontId="49" fillId="2" borderId="29" xfId="0" applyFont="1" applyFill="1" applyBorder="1" applyAlignment="1">
      <alignment vertical="center" wrapText="1"/>
    </xf>
    <xf numFmtId="0" fontId="0" fillId="0" borderId="20" xfId="0" applyBorder="1" applyAlignment="1">
      <alignment horizontal="center" vertical="center"/>
    </xf>
    <xf numFmtId="0" fontId="50" fillId="2" borderId="0" xfId="0" applyFont="1" applyFill="1" applyAlignment="1">
      <alignment horizontal="centerContinuous"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49" fontId="29" fillId="3" borderId="17" xfId="0" applyNumberFormat="1" applyFont="1" applyFill="1" applyBorder="1" applyAlignment="1" applyProtection="1">
      <alignment horizontal="center" vertical="center"/>
      <protection locked="0"/>
    </xf>
    <xf numFmtId="49" fontId="29" fillId="3" borderId="45" xfId="0" applyNumberFormat="1" applyFont="1" applyFill="1" applyBorder="1" applyAlignment="1" applyProtection="1">
      <alignment horizontal="center" vertical="center"/>
      <protection locked="0"/>
    </xf>
    <xf numFmtId="49" fontId="29" fillId="3" borderId="18" xfId="0" applyNumberFormat="1" applyFont="1" applyFill="1" applyBorder="1" applyAlignment="1" applyProtection="1">
      <alignment horizontal="center" vertical="center"/>
      <protection locked="0"/>
    </xf>
    <xf numFmtId="0" fontId="29" fillId="3" borderId="17" xfId="0" applyFont="1" applyFill="1" applyBorder="1" applyAlignment="1" applyProtection="1">
      <alignment horizontal="center" vertical="center"/>
      <protection locked="0"/>
    </xf>
    <xf numFmtId="0" fontId="29" fillId="3" borderId="45" xfId="0" applyFont="1" applyFill="1" applyBorder="1" applyAlignment="1" applyProtection="1">
      <alignment horizontal="center" vertical="center"/>
      <protection locked="0"/>
    </xf>
    <xf numFmtId="0" fontId="29" fillId="3" borderId="18" xfId="0" applyFont="1" applyFill="1" applyBorder="1" applyAlignment="1" applyProtection="1">
      <alignment horizontal="center" vertical="center"/>
      <protection locked="0"/>
    </xf>
    <xf numFmtId="0" fontId="27" fillId="0" borderId="0" xfId="0" applyFont="1" applyAlignment="1" applyProtection="1">
      <alignment vertical="center" wrapText="1"/>
      <protection locked="0"/>
    </xf>
    <xf numFmtId="0" fontId="7" fillId="3" borderId="31" xfId="0" applyFont="1" applyFill="1" applyBorder="1" applyAlignment="1" applyProtection="1">
      <alignment horizontal="left" vertical="top" wrapText="1"/>
      <protection locked="0"/>
    </xf>
    <xf numFmtId="0" fontId="7" fillId="3" borderId="47" xfId="0" applyFont="1" applyFill="1" applyBorder="1" applyAlignment="1" applyProtection="1">
      <alignment horizontal="left" vertical="top" wrapText="1"/>
      <protection locked="0"/>
    </xf>
    <xf numFmtId="0" fontId="7" fillId="3" borderId="3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48" xfId="0" applyFont="1" applyFill="1" applyBorder="1" applyAlignment="1" applyProtection="1">
      <alignment horizontal="left" vertical="top" wrapText="1"/>
      <protection locked="0"/>
    </xf>
    <xf numFmtId="0" fontId="7" fillId="3" borderId="49" xfId="0" applyFont="1" applyFill="1" applyBorder="1" applyAlignment="1" applyProtection="1">
      <alignment horizontal="left" vertical="top" wrapText="1"/>
      <protection locked="0"/>
    </xf>
    <xf numFmtId="0" fontId="7" fillId="3" borderId="50" xfId="0" applyFont="1" applyFill="1" applyBorder="1" applyAlignment="1" applyProtection="1">
      <alignment horizontal="left" vertical="top" wrapText="1"/>
      <protection locked="0"/>
    </xf>
    <xf numFmtId="0" fontId="7" fillId="3" borderId="51" xfId="0" applyFont="1" applyFill="1" applyBorder="1" applyAlignment="1" applyProtection="1">
      <alignment horizontal="left" vertical="top" wrapText="1"/>
      <protection locked="0"/>
    </xf>
    <xf numFmtId="0" fontId="29" fillId="3" borderId="17" xfId="0" applyFont="1" applyFill="1" applyBorder="1" applyAlignment="1" applyProtection="1">
      <alignment horizontal="center" vertical="center" wrapText="1"/>
      <protection locked="0"/>
    </xf>
    <xf numFmtId="0" fontId="29" fillId="3" borderId="45" xfId="0" applyFont="1" applyFill="1" applyBorder="1" applyAlignment="1" applyProtection="1">
      <alignment horizontal="center" vertical="center" wrapText="1"/>
      <protection locked="0"/>
    </xf>
    <xf numFmtId="0" fontId="29" fillId="3" borderId="18" xfId="0" applyFont="1" applyFill="1" applyBorder="1" applyAlignment="1" applyProtection="1">
      <alignment horizontal="center" vertical="center" wrapText="1"/>
      <protection locked="0"/>
    </xf>
    <xf numFmtId="0" fontId="0" fillId="0" borderId="0" xfId="0" applyProtection="1">
      <alignment vertical="center"/>
      <protection locked="0"/>
    </xf>
    <xf numFmtId="0" fontId="0" fillId="0" borderId="8" xfId="0" applyBorder="1" applyProtection="1">
      <alignment vertical="center"/>
      <protection locked="0"/>
    </xf>
    <xf numFmtId="0" fontId="35" fillId="3" borderId="17" xfId="0" applyFont="1" applyFill="1" applyBorder="1" applyAlignment="1" applyProtection="1">
      <alignment horizontal="center" vertical="center"/>
      <protection locked="0"/>
    </xf>
    <xf numFmtId="0" fontId="35" fillId="3" borderId="18" xfId="0" applyFont="1" applyFill="1" applyBorder="1" applyAlignment="1" applyProtection="1">
      <alignment horizontal="center" vertical="center"/>
      <protection locked="0"/>
    </xf>
    <xf numFmtId="0" fontId="0" fillId="0" borderId="41"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30" fillId="3" borderId="17" xfId="0" applyFont="1" applyFill="1" applyBorder="1" applyAlignment="1" applyProtection="1">
      <alignment horizontal="center" vertical="center"/>
      <protection locked="0"/>
    </xf>
    <xf numFmtId="0" fontId="30" fillId="3" borderId="18"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20" fillId="3" borderId="18" xfId="0" applyFont="1" applyFill="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19" xfId="0" applyFont="1" applyBorder="1" applyAlignment="1">
      <alignment horizontal="center" vertical="center"/>
    </xf>
    <xf numFmtId="176" fontId="31" fillId="0" borderId="33" xfId="0" applyNumberFormat="1" applyFont="1" applyBorder="1" applyAlignment="1">
      <alignment horizontal="center" vertical="center"/>
    </xf>
    <xf numFmtId="176" fontId="32" fillId="0" borderId="33"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7" fillId="0" borderId="0" xfId="0" applyFont="1" applyAlignment="1" applyProtection="1">
      <alignment vertical="center" wrapText="1"/>
      <protection locked="0"/>
    </xf>
    <xf numFmtId="0" fontId="28" fillId="0" borderId="0" xfId="0" applyFont="1" applyAlignment="1">
      <alignment horizontal="center" wrapText="1"/>
    </xf>
    <xf numFmtId="0" fontId="28" fillId="0" borderId="8" xfId="0" applyFont="1" applyBorder="1" applyAlignment="1">
      <alignment horizontal="center" wrapText="1"/>
    </xf>
    <xf numFmtId="0" fontId="28" fillId="0" borderId="11" xfId="0" applyFont="1" applyBorder="1" applyAlignment="1">
      <alignment horizontal="center" wrapText="1"/>
    </xf>
    <xf numFmtId="0" fontId="28" fillId="0" borderId="12" xfId="0" applyFont="1" applyBorder="1" applyAlignment="1">
      <alignment horizontal="center" wrapText="1"/>
    </xf>
    <xf numFmtId="0" fontId="20" fillId="3" borderId="31"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176" fontId="9" fillId="0" borderId="19"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23" fillId="3" borderId="17" xfId="0" applyFont="1" applyFill="1" applyBorder="1" applyAlignment="1" applyProtection="1">
      <alignment horizontal="center" vertical="center"/>
      <protection locked="0"/>
    </xf>
    <xf numFmtId="0" fontId="23" fillId="3" borderId="18" xfId="0" applyFont="1" applyFill="1" applyBorder="1" applyAlignment="1" applyProtection="1">
      <alignment horizontal="center" vertical="center"/>
      <protection locked="0"/>
    </xf>
    <xf numFmtId="0" fontId="23" fillId="3" borderId="27" xfId="0" applyFont="1" applyFill="1" applyBorder="1" applyAlignment="1" applyProtection="1">
      <alignment horizontal="center" vertical="center"/>
      <protection locked="0"/>
    </xf>
    <xf numFmtId="0" fontId="23" fillId="3" borderId="28" xfId="0" applyFont="1" applyFill="1" applyBorder="1" applyAlignment="1" applyProtection="1">
      <alignment horizontal="center" vertical="center"/>
      <protection locked="0"/>
    </xf>
    <xf numFmtId="0" fontId="5" fillId="2" borderId="30" xfId="0" applyFont="1" applyFill="1" applyBorder="1" applyAlignment="1">
      <alignment vertical="center" wrapText="1"/>
    </xf>
    <xf numFmtId="0" fontId="5" fillId="2" borderId="33" xfId="0" applyFont="1" applyFill="1" applyBorder="1" applyAlignment="1">
      <alignment vertical="center" wrapText="1"/>
    </xf>
    <xf numFmtId="0" fontId="29" fillId="5" borderId="29" xfId="0" applyFont="1" applyFill="1" applyBorder="1" applyAlignment="1" applyProtection="1">
      <alignment horizontal="center" vertical="center"/>
      <protection locked="0"/>
    </xf>
    <xf numFmtId="0" fontId="29" fillId="2" borderId="29" xfId="0" applyFont="1" applyFill="1" applyBorder="1" applyAlignment="1">
      <alignment horizontal="center" vertical="center"/>
    </xf>
    <xf numFmtId="0" fontId="27" fillId="2" borderId="29" xfId="0" applyFont="1" applyFill="1" applyBorder="1" applyAlignment="1">
      <alignment horizontal="center" vertical="center"/>
    </xf>
    <xf numFmtId="0" fontId="27" fillId="2" borderId="29"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29" xfId="0" applyFont="1" applyFill="1" applyBorder="1" applyAlignment="1">
      <alignment horizontal="center" vertical="center"/>
    </xf>
    <xf numFmtId="0" fontId="5" fillId="5" borderId="29" xfId="0" applyFont="1" applyFill="1" applyBorder="1" applyAlignment="1">
      <alignment horizontal="left" vertical="top" wrapText="1"/>
    </xf>
    <xf numFmtId="0" fontId="8" fillId="5" borderId="29" xfId="0" applyFont="1" applyFill="1" applyBorder="1" applyAlignment="1">
      <alignment horizontal="left" vertical="top" wrapText="1"/>
    </xf>
    <xf numFmtId="0" fontId="8" fillId="5" borderId="29" xfId="0" applyFont="1" applyFill="1" applyBorder="1" applyAlignment="1">
      <alignment horizontal="left" vertical="top"/>
    </xf>
    <xf numFmtId="0" fontId="28" fillId="5" borderId="29" xfId="0" applyFont="1" applyFill="1" applyBorder="1" applyAlignment="1">
      <alignment horizontal="center" vertical="center"/>
    </xf>
    <xf numFmtId="0" fontId="5" fillId="5" borderId="29" xfId="0" applyFont="1" applyFill="1" applyBorder="1" applyAlignment="1">
      <alignment horizontal="center" vertical="center" shrinkToFit="1"/>
    </xf>
    <xf numFmtId="0" fontId="28" fillId="5" borderId="29" xfId="0" applyFont="1" applyFill="1" applyBorder="1" applyAlignment="1">
      <alignment horizontal="center" vertical="center" wrapText="1"/>
    </xf>
  </cellXfs>
  <cellStyles count="1">
    <cellStyle name="標準" xfId="0" builtinId="0" customBuiltin="1"/>
  </cellStyles>
  <dxfs count="39">
    <dxf>
      <font>
        <b/>
        <i val="0"/>
        <color rgb="FFC00000"/>
      </font>
    </dxf>
    <dxf>
      <font>
        <b/>
        <i val="0"/>
        <color rgb="FFC00000"/>
      </font>
    </dxf>
    <dxf>
      <font>
        <b/>
        <i val="0"/>
        <color rgb="FFC00000"/>
      </font>
    </dxf>
    <dxf>
      <font>
        <b/>
        <i val="0"/>
        <color rgb="FFC00000"/>
      </font>
    </dxf>
    <dxf>
      <font>
        <b/>
        <i val="0"/>
        <color theme="4"/>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C00000"/>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color rgb="FFFFCCCC"/>
      </font>
      <fill>
        <patternFill>
          <bgColor rgb="FFFFCCCC"/>
        </patternFill>
      </fill>
    </dxf>
    <dxf>
      <font>
        <color theme="0"/>
      </font>
      <fill>
        <patternFill patternType="none">
          <bgColor auto="1"/>
        </patternFill>
      </fill>
    </dxf>
    <dxf>
      <font>
        <color theme="0"/>
      </font>
      <fill>
        <patternFill patternType="none">
          <bgColor auto="1"/>
        </patternFill>
      </fill>
    </dxf>
    <dxf>
      <font>
        <color rgb="FFFFCCCC"/>
      </font>
      <fill>
        <patternFill>
          <bgColor rgb="FFFFCCCC"/>
        </patternFill>
      </fill>
    </dxf>
    <dxf>
      <font>
        <color rgb="FFFFCCCC"/>
      </font>
      <fill>
        <patternFill>
          <bgColor rgb="FFFFCCCC"/>
        </patternFill>
      </fill>
    </dxf>
    <dxf>
      <font>
        <color rgb="FFFFCCCC"/>
      </font>
      <fill>
        <patternFill>
          <bgColor rgb="FFFFCCCC"/>
        </patternFill>
      </fill>
    </dxf>
    <dxf>
      <font>
        <color theme="0"/>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C9"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C62" lockText="1" noThreeD="1"/>
</file>

<file path=xl/ctrlProps/ctrlProp16.xml><?xml version="1.0" encoding="utf-8"?>
<formControlPr xmlns="http://schemas.microsoft.com/office/spreadsheetml/2009/9/main" objectType="CheckBox" fmlaLink="C63" lockText="1" noThreeD="1"/>
</file>

<file path=xl/ctrlProps/ctrlProp17.xml><?xml version="1.0" encoding="utf-8"?>
<formControlPr xmlns="http://schemas.microsoft.com/office/spreadsheetml/2009/9/main" objectType="CheckBox" fmlaLink="C64" lockText="1" noThreeD="1"/>
</file>

<file path=xl/ctrlProps/ctrlProp18.xml><?xml version="1.0" encoding="utf-8"?>
<formControlPr xmlns="http://schemas.microsoft.com/office/spreadsheetml/2009/9/main" objectType="CheckBox" fmlaLink="C65" lockText="1" noThreeD="1"/>
</file>

<file path=xl/ctrlProps/ctrlProp19.xml><?xml version="1.0" encoding="utf-8"?>
<formControlPr xmlns="http://schemas.microsoft.com/office/spreadsheetml/2009/9/main" objectType="CheckBox" fmlaLink="C66"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CheckBox" fmlaLink="C67" lockText="1" noThreeD="1"/>
</file>

<file path=xl/ctrlProps/ctrlProp21.xml><?xml version="1.0" encoding="utf-8"?>
<formControlPr xmlns="http://schemas.microsoft.com/office/spreadsheetml/2009/9/main" objectType="Radio" firstButton="1" fmlaLink="C73"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fmlaLink="C92" lockText="1" noThreeD="1"/>
</file>

<file path=xl/ctrlProps/ctrlProp26.xml><?xml version="1.0" encoding="utf-8"?>
<formControlPr xmlns="http://schemas.microsoft.com/office/spreadsheetml/2009/9/main" objectType="CheckBox" fmlaLink="C93" lockText="1" noThreeD="1"/>
</file>

<file path=xl/ctrlProps/ctrlProp27.xml><?xml version="1.0" encoding="utf-8"?>
<formControlPr xmlns="http://schemas.microsoft.com/office/spreadsheetml/2009/9/main" objectType="CheckBox" fmlaLink="C94" lockText="1" noThreeD="1"/>
</file>

<file path=xl/ctrlProps/ctrlProp28.xml><?xml version="1.0" encoding="utf-8"?>
<formControlPr xmlns="http://schemas.microsoft.com/office/spreadsheetml/2009/9/main" objectType="CheckBox" fmlaLink="C95" lockText="1" noThreeD="1"/>
</file>

<file path=xl/ctrlProps/ctrlProp29.xml><?xml version="1.0" encoding="utf-8"?>
<formControlPr xmlns="http://schemas.microsoft.com/office/spreadsheetml/2009/9/main" objectType="CheckBox" fmlaLink="C96" lockText="1"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CheckBox" fmlaLink="C97" lockText="1" noThreeD="1"/>
</file>

<file path=xl/ctrlProps/ctrlProp31.xml><?xml version="1.0" encoding="utf-8"?>
<formControlPr xmlns="http://schemas.microsoft.com/office/spreadsheetml/2009/9/main" objectType="CheckBox" fmlaLink="C98" lockText="1" noThreeD="1"/>
</file>

<file path=xl/ctrlProps/ctrlProp32.xml><?xml version="1.0" encoding="utf-8"?>
<formControlPr xmlns="http://schemas.microsoft.com/office/spreadsheetml/2009/9/main" objectType="CheckBox" fmlaLink="C99" lockText="1" noThreeD="1"/>
</file>

<file path=xl/ctrlProps/ctrlProp33.xml><?xml version="1.0" encoding="utf-8"?>
<formControlPr xmlns="http://schemas.microsoft.com/office/spreadsheetml/2009/9/main" objectType="CheckBox" fmlaLink="C100" lockText="1" noThreeD="1"/>
</file>

<file path=xl/ctrlProps/ctrlProp34.xml><?xml version="1.0" encoding="utf-8"?>
<formControlPr xmlns="http://schemas.microsoft.com/office/spreadsheetml/2009/9/main" objectType="CheckBox" fmlaLink="C109" lockText="1" noThreeD="1"/>
</file>

<file path=xl/ctrlProps/ctrlProp35.xml><?xml version="1.0" encoding="utf-8"?>
<formControlPr xmlns="http://schemas.microsoft.com/office/spreadsheetml/2009/9/main" objectType="CheckBox" fmlaLink="C110" lockText="1" noThreeD="1"/>
</file>

<file path=xl/ctrlProps/ctrlProp36.xml><?xml version="1.0" encoding="utf-8"?>
<formControlPr xmlns="http://schemas.microsoft.com/office/spreadsheetml/2009/9/main" objectType="CheckBox" fmlaLink="C111" lockText="1" noThreeD="1"/>
</file>

<file path=xl/ctrlProps/ctrlProp37.xml><?xml version="1.0" encoding="utf-8"?>
<formControlPr xmlns="http://schemas.microsoft.com/office/spreadsheetml/2009/9/main" objectType="CheckBox" fmlaLink="C112" lockText="1" noThreeD="1"/>
</file>

<file path=xl/ctrlProps/ctrlProp38.xml><?xml version="1.0" encoding="utf-8"?>
<formControlPr xmlns="http://schemas.microsoft.com/office/spreadsheetml/2009/9/main" objectType="CheckBox" fmlaLink="C113" lockText="1" noThreeD="1"/>
</file>

<file path=xl/ctrlProps/ctrlProp39.xml><?xml version="1.0" encoding="utf-8"?>
<formControlPr xmlns="http://schemas.microsoft.com/office/spreadsheetml/2009/9/main" objectType="CheckBox" fmlaLink="C114" lockText="1" noThreeD="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CheckBox" fmlaLink="C116" lockText="1" noThreeD="1"/>
</file>

<file path=xl/ctrlProps/ctrlProp41.xml><?xml version="1.0" encoding="utf-8"?>
<formControlPr xmlns="http://schemas.microsoft.com/office/spreadsheetml/2009/9/main" objectType="CheckBox" fmlaLink="C117" lockText="1" noThreeD="1"/>
</file>

<file path=xl/ctrlProps/ctrlProp42.xml><?xml version="1.0" encoding="utf-8"?>
<formControlPr xmlns="http://schemas.microsoft.com/office/spreadsheetml/2009/9/main" objectType="CheckBox" fmlaLink="C120" lockText="1" noThreeD="1"/>
</file>

<file path=xl/ctrlProps/ctrlProp43.xml><?xml version="1.0" encoding="utf-8"?>
<formControlPr xmlns="http://schemas.microsoft.com/office/spreadsheetml/2009/9/main" objectType="CheckBox" fmlaLink="C118" lockText="1" noThreeD="1"/>
</file>

<file path=xl/ctrlProps/ctrlProp44.xml><?xml version="1.0" encoding="utf-8"?>
<formControlPr xmlns="http://schemas.microsoft.com/office/spreadsheetml/2009/9/main" objectType="Radio" firstButton="1" fmlaLink="C141"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fmlaLink="C148" lockText="1" noThreeD="1"/>
</file>

<file path=xl/ctrlProps/ctrlProp49.xml><?xml version="1.0" encoding="utf-8"?>
<formControlPr xmlns="http://schemas.microsoft.com/office/spreadsheetml/2009/9/main" objectType="CheckBox" fmlaLink="C149" lockText="1" noThreeD="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C150" lockText="1" noThreeD="1"/>
</file>

<file path=xl/ctrlProps/ctrlProp51.xml><?xml version="1.0" encoding="utf-8"?>
<formControlPr xmlns="http://schemas.microsoft.com/office/spreadsheetml/2009/9/main" objectType="CheckBox" fmlaLink="C151" lockText="1" noThreeD="1"/>
</file>

<file path=xl/ctrlProps/ctrlProp52.xml><?xml version="1.0" encoding="utf-8"?>
<formControlPr xmlns="http://schemas.microsoft.com/office/spreadsheetml/2009/9/main" objectType="CheckBox" fmlaLink="C152" lockText="1" noThreeD="1"/>
</file>

<file path=xl/ctrlProps/ctrlProp53.xml><?xml version="1.0" encoding="utf-8"?>
<formControlPr xmlns="http://schemas.microsoft.com/office/spreadsheetml/2009/9/main" objectType="CheckBox" fmlaLink="C153" lockText="1" noThreeD="1"/>
</file>

<file path=xl/ctrlProps/ctrlProp54.xml><?xml version="1.0" encoding="utf-8"?>
<formControlPr xmlns="http://schemas.microsoft.com/office/spreadsheetml/2009/9/main" objectType="CheckBox" fmlaLink="C154" lockText="1" noThreeD="1"/>
</file>

<file path=xl/ctrlProps/ctrlProp55.xml><?xml version="1.0" encoding="utf-8"?>
<formControlPr xmlns="http://schemas.microsoft.com/office/spreadsheetml/2009/9/main" objectType="CheckBox" fmlaLink="C155" lockText="1" noThreeD="1"/>
</file>

<file path=xl/ctrlProps/ctrlProp56.xml><?xml version="1.0" encoding="utf-8"?>
<formControlPr xmlns="http://schemas.microsoft.com/office/spreadsheetml/2009/9/main" objectType="Radio" firstButton="1" fmlaLink="C159"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C166" lockText="1" noThreeD="1"/>
</file>

<file path=xl/ctrlProps/ctrlProp61.xml><?xml version="1.0" encoding="utf-8"?>
<formControlPr xmlns="http://schemas.microsoft.com/office/spreadsheetml/2009/9/main" objectType="CheckBox" fmlaLink="C167" lockText="1" noThreeD="1"/>
</file>

<file path=xl/ctrlProps/ctrlProp62.xml><?xml version="1.0" encoding="utf-8"?>
<formControlPr xmlns="http://schemas.microsoft.com/office/spreadsheetml/2009/9/main" objectType="CheckBox" fmlaLink="C168" lockText="1" noThreeD="1"/>
</file>

<file path=xl/ctrlProps/ctrlProp63.xml><?xml version="1.0" encoding="utf-8"?>
<formControlPr xmlns="http://schemas.microsoft.com/office/spreadsheetml/2009/9/main" objectType="CheckBox" fmlaLink="C169" lockText="1" noThreeD="1"/>
</file>

<file path=xl/ctrlProps/ctrlProp64.xml><?xml version="1.0" encoding="utf-8"?>
<formControlPr xmlns="http://schemas.microsoft.com/office/spreadsheetml/2009/9/main" objectType="Radio" firstButton="1" fmlaLink="K176"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K177"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C32" lockText="1"/>
</file>

<file path=xl/ctrlProps/ctrlProp70.xml><?xml version="1.0" encoding="utf-8"?>
<formControlPr xmlns="http://schemas.microsoft.com/office/spreadsheetml/2009/9/main" objectType="Radio" firstButton="1" fmlaLink="K178"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K179"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firstButton="1" fmlaLink="$K180"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firstButton="1" fmlaLink="$K181"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CheckBox" fmlaLink="C186" lockText="1" noThreeD="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CheckBox" fmlaLink="C187" lockText="1" noThreeD="1"/>
</file>

<file path=xl/ctrlProps/ctrlProp81.xml><?xml version="1.0" encoding="utf-8"?>
<formControlPr xmlns="http://schemas.microsoft.com/office/spreadsheetml/2009/9/main" objectType="CheckBox" fmlaLink="C188" lockText="1" noThreeD="1"/>
</file>

<file path=xl/ctrlProps/ctrlProp82.xml><?xml version="1.0" encoding="utf-8"?>
<formControlPr xmlns="http://schemas.microsoft.com/office/spreadsheetml/2009/9/main" objectType="CheckBox" fmlaLink="C189" lockText="1" noThreeD="1"/>
</file>

<file path=xl/ctrlProps/ctrlProp83.xml><?xml version="1.0" encoding="utf-8"?>
<formControlPr xmlns="http://schemas.microsoft.com/office/spreadsheetml/2009/9/main" objectType="CheckBox" fmlaLink="C190" lockText="1" noThreeD="1"/>
</file>

<file path=xl/ctrlProps/ctrlProp84.xml><?xml version="1.0" encoding="utf-8"?>
<formControlPr xmlns="http://schemas.microsoft.com/office/spreadsheetml/2009/9/main" objectType="CheckBox" fmlaLink="C191" lockText="1" noThreeD="1"/>
</file>

<file path=xl/ctrlProps/ctrlProp85.xml><?xml version="1.0" encoding="utf-8"?>
<formControlPr xmlns="http://schemas.microsoft.com/office/spreadsheetml/2009/9/main" objectType="CheckBox" fmlaLink="C126" lockText="1" noThreeD="1"/>
</file>

<file path=xl/ctrlProps/ctrlProp86.xml><?xml version="1.0" encoding="utf-8"?>
<formControlPr xmlns="http://schemas.microsoft.com/office/spreadsheetml/2009/9/main" objectType="CheckBox" fmlaLink="C127" lockText="1" noThreeD="1"/>
</file>

<file path=xl/ctrlProps/ctrlProp87.xml><?xml version="1.0" encoding="utf-8"?>
<formControlPr xmlns="http://schemas.microsoft.com/office/spreadsheetml/2009/9/main" objectType="CheckBox" fmlaLink="C128" lockText="1" noThreeD="1"/>
</file>

<file path=xl/ctrlProps/ctrlProp88.xml><?xml version="1.0" encoding="utf-8"?>
<formControlPr xmlns="http://schemas.microsoft.com/office/spreadsheetml/2009/9/main" objectType="CheckBox" fmlaLink="C129" lockText="1" noThreeD="1"/>
</file>

<file path=xl/ctrlProps/ctrlProp89.xml><?xml version="1.0" encoding="utf-8"?>
<formControlPr xmlns="http://schemas.microsoft.com/office/spreadsheetml/2009/9/main" objectType="CheckBox" fmlaLink="C130" lockText="1" noThreeD="1"/>
</file>

<file path=xl/ctrlProps/ctrlProp9.xml><?xml version="1.0" encoding="utf-8"?>
<formControlPr xmlns="http://schemas.microsoft.com/office/spreadsheetml/2009/9/main" objectType="Radio" firstButton="1" fmlaLink="C53" lockText="1"/>
</file>

<file path=xl/ctrlProps/ctrlProp90.xml><?xml version="1.0" encoding="utf-8"?>
<formControlPr xmlns="http://schemas.microsoft.com/office/spreadsheetml/2009/9/main" objectType="CheckBox" fmlaLink="C131" lockText="1" noThreeD="1"/>
</file>

<file path=xl/ctrlProps/ctrlProp91.xml><?xml version="1.0" encoding="utf-8"?>
<formControlPr xmlns="http://schemas.microsoft.com/office/spreadsheetml/2009/9/main" objectType="CheckBox" fmlaLink="C133" lockText="1" noThreeD="1"/>
</file>

<file path=xl/ctrlProps/ctrlProp92.xml><?xml version="1.0" encoding="utf-8"?>
<formControlPr xmlns="http://schemas.microsoft.com/office/spreadsheetml/2009/9/main" objectType="CheckBox" fmlaLink="C134" lockText="1" noThreeD="1"/>
</file>

<file path=xl/ctrlProps/ctrlProp93.xml><?xml version="1.0" encoding="utf-8"?>
<formControlPr xmlns="http://schemas.microsoft.com/office/spreadsheetml/2009/9/main" objectType="CheckBox" fmlaLink="C137" lockText="1" noThreeD="1"/>
</file>

<file path=xl/ctrlProps/ctrlProp94.xml><?xml version="1.0" encoding="utf-8"?>
<formControlPr xmlns="http://schemas.microsoft.com/office/spreadsheetml/2009/9/main" objectType="CheckBox" fmlaLink="C135"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CheckBox" fmlaLink="C10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156956</xdr:colOff>
          <xdr:row>8</xdr:row>
          <xdr:rowOff>0</xdr:rowOff>
        </xdr:from>
        <xdr:to>
          <xdr:col>2</xdr:col>
          <xdr:colOff>446847</xdr:colOff>
          <xdr:row>13</xdr:row>
          <xdr:rowOff>0</xdr:rowOff>
        </xdr:to>
        <xdr:grpSp>
          <xdr:nvGrpSpPr>
            <xdr:cNvPr id="2" name="Q1">
              <a:extLst>
                <a:ext uri="{FF2B5EF4-FFF2-40B4-BE49-F238E27FC236}">
                  <a16:creationId xmlns:a16="http://schemas.microsoft.com/office/drawing/2014/main" id="{00000000-0008-0000-0000-000002000000}"/>
                </a:ext>
              </a:extLst>
            </xdr:cNvPr>
            <xdr:cNvGrpSpPr/>
          </xdr:nvGrpSpPr>
          <xdr:grpSpPr>
            <a:xfrm>
              <a:off x="318881" y="1323975"/>
              <a:ext cx="451816" cy="1200150"/>
              <a:chOff x="215348" y="1275490"/>
              <a:chExt cx="480392" cy="1209261"/>
            </a:xfrm>
          </xdr:grpSpPr>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353668" y="1285047"/>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353668" y="1525216"/>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353668" y="1774963"/>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353668" y="2005634"/>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353668" y="2245829"/>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215348" y="1275490"/>
                <a:ext cx="480392" cy="12092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31</xdr:row>
          <xdr:rowOff>1088</xdr:rowOff>
        </xdr:from>
        <xdr:to>
          <xdr:col>2</xdr:col>
          <xdr:colOff>438150</xdr:colOff>
          <xdr:row>33</xdr:row>
          <xdr:rowOff>4102</xdr:rowOff>
        </xdr:to>
        <xdr:grpSp>
          <xdr:nvGrpSpPr>
            <xdr:cNvPr id="3" name="Q2-2">
              <a:extLst>
                <a:ext uri="{FF2B5EF4-FFF2-40B4-BE49-F238E27FC236}">
                  <a16:creationId xmlns:a16="http://schemas.microsoft.com/office/drawing/2014/main" id="{00000000-0008-0000-0000-000003000000}"/>
                </a:ext>
              </a:extLst>
            </xdr:cNvPr>
            <xdr:cNvGrpSpPr/>
          </xdr:nvGrpSpPr>
          <xdr:grpSpPr>
            <a:xfrm>
              <a:off x="457200" y="6649538"/>
              <a:ext cx="304800" cy="488789"/>
              <a:chOff x="353667" y="5757605"/>
              <a:chExt cx="304800" cy="448509"/>
            </a:xfrm>
          </xdr:grpSpPr>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353667" y="5757605"/>
                <a:ext cx="304800" cy="2190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353667" y="5996565"/>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156956</xdr:colOff>
          <xdr:row>52</xdr:row>
          <xdr:rowOff>0</xdr:rowOff>
        </xdr:from>
        <xdr:to>
          <xdr:col>2</xdr:col>
          <xdr:colOff>446847</xdr:colOff>
          <xdr:row>57</xdr:row>
          <xdr:rowOff>0</xdr:rowOff>
        </xdr:to>
        <xdr:grpSp>
          <xdr:nvGrpSpPr>
            <xdr:cNvPr id="4" name="Q3-1">
              <a:extLst>
                <a:ext uri="{FF2B5EF4-FFF2-40B4-BE49-F238E27FC236}">
                  <a16:creationId xmlns:a16="http://schemas.microsoft.com/office/drawing/2014/main" id="{00000000-0008-0000-0000-000004000000}"/>
                </a:ext>
              </a:extLst>
            </xdr:cNvPr>
            <xdr:cNvGrpSpPr/>
          </xdr:nvGrpSpPr>
          <xdr:grpSpPr>
            <a:xfrm>
              <a:off x="318881" y="11582400"/>
              <a:ext cx="451816" cy="1200150"/>
              <a:chOff x="215348" y="1275490"/>
              <a:chExt cx="480392" cy="1209261"/>
            </a:xfrm>
          </xdr:grpSpPr>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353668" y="1285047"/>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353668" y="1525216"/>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353668" y="1774963"/>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353668" y="2005634"/>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353668" y="2245829"/>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215348" y="1275490"/>
                <a:ext cx="480392" cy="12092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61</xdr:row>
          <xdr:rowOff>9525</xdr:rowOff>
        </xdr:from>
        <xdr:to>
          <xdr:col>2</xdr:col>
          <xdr:colOff>381000</xdr:colOff>
          <xdr:row>67</xdr:row>
          <xdr:rowOff>0</xdr:rowOff>
        </xdr:to>
        <xdr:grpSp>
          <xdr:nvGrpSpPr>
            <xdr:cNvPr id="5" name="Q3-2">
              <a:extLst>
                <a:ext uri="{FF2B5EF4-FFF2-40B4-BE49-F238E27FC236}">
                  <a16:creationId xmlns:a16="http://schemas.microsoft.com/office/drawing/2014/main" id="{00000000-0008-0000-0000-000005000000}"/>
                </a:ext>
              </a:extLst>
            </xdr:cNvPr>
            <xdr:cNvGrpSpPr/>
          </xdr:nvGrpSpPr>
          <xdr:grpSpPr>
            <a:xfrm>
              <a:off x="447675" y="13620750"/>
              <a:ext cx="257175" cy="1428750"/>
              <a:chOff x="447675" y="12544431"/>
              <a:chExt cx="257175" cy="1419225"/>
            </a:xfrm>
          </xdr:grpSpPr>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447675" y="12544431"/>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447675" y="127730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447675" y="1301115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447675" y="132492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447675" y="134874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447675" y="13725531"/>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156956</xdr:colOff>
          <xdr:row>72</xdr:row>
          <xdr:rowOff>0</xdr:rowOff>
        </xdr:from>
        <xdr:to>
          <xdr:col>2</xdr:col>
          <xdr:colOff>446847</xdr:colOff>
          <xdr:row>75</xdr:row>
          <xdr:rowOff>0</xdr:rowOff>
        </xdr:to>
        <xdr:grpSp>
          <xdr:nvGrpSpPr>
            <xdr:cNvPr id="6" name="Q4-1">
              <a:extLst>
                <a:ext uri="{FF2B5EF4-FFF2-40B4-BE49-F238E27FC236}">
                  <a16:creationId xmlns:a16="http://schemas.microsoft.com/office/drawing/2014/main" id="{00000000-0008-0000-0000-000006000000}"/>
                </a:ext>
              </a:extLst>
            </xdr:cNvPr>
            <xdr:cNvGrpSpPr/>
          </xdr:nvGrpSpPr>
          <xdr:grpSpPr>
            <a:xfrm>
              <a:off x="318881" y="16163925"/>
              <a:ext cx="451816" cy="723900"/>
              <a:chOff x="215348" y="1275527"/>
              <a:chExt cx="480392" cy="719798"/>
            </a:xfrm>
          </xdr:grpSpPr>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353668" y="1285047"/>
                <a:ext cx="304800"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353668" y="1525242"/>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353668" y="1774963"/>
                <a:ext cx="304800"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215348" y="1275527"/>
                <a:ext cx="480392" cy="71979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91</xdr:row>
          <xdr:rowOff>9523</xdr:rowOff>
        </xdr:from>
        <xdr:to>
          <xdr:col>2</xdr:col>
          <xdr:colOff>381000</xdr:colOff>
          <xdr:row>100</xdr:row>
          <xdr:rowOff>247243</xdr:rowOff>
        </xdr:to>
        <xdr:grpSp>
          <xdr:nvGrpSpPr>
            <xdr:cNvPr id="7" name="Q4-3">
              <a:extLst>
                <a:ext uri="{FF2B5EF4-FFF2-40B4-BE49-F238E27FC236}">
                  <a16:creationId xmlns:a16="http://schemas.microsoft.com/office/drawing/2014/main" id="{00000000-0008-0000-0000-000007000000}"/>
                </a:ext>
              </a:extLst>
            </xdr:cNvPr>
            <xdr:cNvGrpSpPr/>
          </xdr:nvGrpSpPr>
          <xdr:grpSpPr>
            <a:xfrm>
              <a:off x="447675" y="20383498"/>
              <a:ext cx="257175" cy="2380845"/>
              <a:chOff x="447675" y="20173953"/>
              <a:chExt cx="257175" cy="2390441"/>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447675" y="20173953"/>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447675" y="2040255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447675" y="206406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447675" y="208788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447675" y="211169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447675" y="21355049"/>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447675" y="216027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447675" y="218313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447675" y="22069425"/>
                <a:ext cx="257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 name="Check Box 103" hidden="1">
                <a:extLst>
                  <a:ext uri="{63B3BB69-23CF-44E3-9099-C40C66FF867C}">
                    <a14:compatExt spid="_x0000_s2151"/>
                  </a:ext>
                  <a:ext uri="{FF2B5EF4-FFF2-40B4-BE49-F238E27FC236}">
                    <a16:creationId xmlns:a16="http://schemas.microsoft.com/office/drawing/2014/main" id="{00000000-0008-0000-0000-000009000000}"/>
                  </a:ext>
                </a:extLst>
              </xdr:cNvPr>
              <xdr:cNvSpPr/>
            </xdr:nvSpPr>
            <xdr:spPr bwMode="auto">
              <a:xfrm>
                <a:off x="447675" y="22316744"/>
                <a:ext cx="257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108</xdr:row>
          <xdr:rowOff>9525</xdr:rowOff>
        </xdr:from>
        <xdr:to>
          <xdr:col>2</xdr:col>
          <xdr:colOff>381000</xdr:colOff>
          <xdr:row>120</xdr:row>
          <xdr:rowOff>0</xdr:rowOff>
        </xdr:to>
        <xdr:grpSp>
          <xdr:nvGrpSpPr>
            <xdr:cNvPr id="8" name="Q5-1">
              <a:extLst>
                <a:ext uri="{FF2B5EF4-FFF2-40B4-BE49-F238E27FC236}">
                  <a16:creationId xmlns:a16="http://schemas.microsoft.com/office/drawing/2014/main" id="{00000000-0008-0000-0000-000008000000}"/>
                </a:ext>
              </a:extLst>
            </xdr:cNvPr>
            <xdr:cNvGrpSpPr/>
          </xdr:nvGrpSpPr>
          <xdr:grpSpPr>
            <a:xfrm>
              <a:off x="447675" y="24374475"/>
              <a:ext cx="257175" cy="2724150"/>
              <a:chOff x="447675" y="23926807"/>
              <a:chExt cx="257175" cy="2724146"/>
            </a:xfrm>
          </xdr:grpSpPr>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447675" y="23926807"/>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447675" y="241554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447675" y="243935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447675" y="2463165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447675" y="248697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447675" y="251079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447675" y="256127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447675" y="258413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447675" y="26403303"/>
                <a:ext cx="257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447675" y="260889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125</xdr:row>
          <xdr:rowOff>9525</xdr:rowOff>
        </xdr:from>
        <xdr:to>
          <xdr:col>2</xdr:col>
          <xdr:colOff>381000</xdr:colOff>
          <xdr:row>137</xdr:row>
          <xdr:rowOff>0</xdr:rowOff>
        </xdr:to>
        <xdr:grpSp>
          <xdr:nvGrpSpPr>
            <xdr:cNvPr id="31" name="Q5-2">
              <a:extLst>
                <a:ext uri="{FF2B5EF4-FFF2-40B4-BE49-F238E27FC236}">
                  <a16:creationId xmlns:a16="http://schemas.microsoft.com/office/drawing/2014/main" id="{00000000-0008-0000-0000-00001F000000}"/>
                </a:ext>
              </a:extLst>
            </xdr:cNvPr>
            <xdr:cNvGrpSpPr>
              <a:grpSpLocks/>
            </xdr:cNvGrpSpPr>
          </xdr:nvGrpSpPr>
          <xdr:grpSpPr bwMode="auto">
            <a:xfrm>
              <a:off x="447675" y="28184475"/>
              <a:ext cx="257175" cy="2724150"/>
              <a:chOff x="4476" y="277368"/>
              <a:chExt cx="2572" cy="27241"/>
            </a:xfrm>
          </xdr:grpSpPr>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4476" y="277368"/>
                <a:ext cx="2572"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4476" y="279654"/>
                <a:ext cx="2572"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4476" y="282035"/>
                <a:ext cx="2572"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4476" y="284416"/>
                <a:ext cx="2572"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4476" y="286797"/>
                <a:ext cx="2572"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4476" y="289179"/>
                <a:ext cx="2572"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4476" y="294227"/>
                <a:ext cx="2572"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4476" y="296513"/>
                <a:ext cx="2572"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4476" y="302133"/>
                <a:ext cx="2572"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4476" y="298989"/>
                <a:ext cx="2572"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156956</xdr:colOff>
          <xdr:row>140</xdr:row>
          <xdr:rowOff>0</xdr:rowOff>
        </xdr:from>
        <xdr:to>
          <xdr:col>2</xdr:col>
          <xdr:colOff>446847</xdr:colOff>
          <xdr:row>143</xdr:row>
          <xdr:rowOff>0</xdr:rowOff>
        </xdr:to>
        <xdr:grpSp>
          <xdr:nvGrpSpPr>
            <xdr:cNvPr id="20" name="Q5-3">
              <a:extLst>
                <a:ext uri="{FF2B5EF4-FFF2-40B4-BE49-F238E27FC236}">
                  <a16:creationId xmlns:a16="http://schemas.microsoft.com/office/drawing/2014/main" id="{00000000-0008-0000-0000-000014000000}"/>
                </a:ext>
              </a:extLst>
            </xdr:cNvPr>
            <xdr:cNvGrpSpPr/>
          </xdr:nvGrpSpPr>
          <xdr:grpSpPr>
            <a:xfrm>
              <a:off x="318881" y="31499175"/>
              <a:ext cx="451816" cy="723900"/>
              <a:chOff x="215348" y="1275519"/>
              <a:chExt cx="480392" cy="1209261"/>
            </a:xfrm>
          </xdr:grpSpPr>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353668" y="1285044"/>
                <a:ext cx="304800" cy="348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353668" y="1684352"/>
                <a:ext cx="304800" cy="348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353668" y="2101730"/>
                <a:ext cx="304800" cy="348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215348" y="1275519"/>
                <a:ext cx="480392" cy="12092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147</xdr:row>
          <xdr:rowOff>9525</xdr:rowOff>
        </xdr:from>
        <xdr:to>
          <xdr:col>2</xdr:col>
          <xdr:colOff>381000</xdr:colOff>
          <xdr:row>155</xdr:row>
          <xdr:rowOff>0</xdr:rowOff>
        </xdr:to>
        <xdr:grpSp>
          <xdr:nvGrpSpPr>
            <xdr:cNvPr id="21" name="Q5-4">
              <a:extLst>
                <a:ext uri="{FF2B5EF4-FFF2-40B4-BE49-F238E27FC236}">
                  <a16:creationId xmlns:a16="http://schemas.microsoft.com/office/drawing/2014/main" id="{00000000-0008-0000-0000-000015000000}"/>
                </a:ext>
              </a:extLst>
            </xdr:cNvPr>
            <xdr:cNvGrpSpPr/>
          </xdr:nvGrpSpPr>
          <xdr:grpSpPr>
            <a:xfrm>
              <a:off x="447675" y="33061275"/>
              <a:ext cx="257175" cy="1905000"/>
              <a:chOff x="447675" y="12544435"/>
              <a:chExt cx="257175" cy="1895465"/>
            </a:xfrm>
          </xdr:grpSpPr>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447675" y="12544435"/>
                <a:ext cx="257175"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447675" y="127730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447675" y="1301115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447675" y="132492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447675" y="134874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447675" y="137255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447675" y="139541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447675" y="142017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156956</xdr:colOff>
          <xdr:row>158</xdr:row>
          <xdr:rowOff>0</xdr:rowOff>
        </xdr:from>
        <xdr:to>
          <xdr:col>2</xdr:col>
          <xdr:colOff>446847</xdr:colOff>
          <xdr:row>161</xdr:row>
          <xdr:rowOff>0</xdr:rowOff>
        </xdr:to>
        <xdr:grpSp>
          <xdr:nvGrpSpPr>
            <xdr:cNvPr id="22" name="Q5-5">
              <a:extLst>
                <a:ext uri="{FF2B5EF4-FFF2-40B4-BE49-F238E27FC236}">
                  <a16:creationId xmlns:a16="http://schemas.microsoft.com/office/drawing/2014/main" id="{00000000-0008-0000-0000-000016000000}"/>
                </a:ext>
              </a:extLst>
            </xdr:cNvPr>
            <xdr:cNvGrpSpPr/>
          </xdr:nvGrpSpPr>
          <xdr:grpSpPr>
            <a:xfrm>
              <a:off x="318881" y="35556825"/>
              <a:ext cx="451816" cy="723900"/>
              <a:chOff x="215348" y="1275519"/>
              <a:chExt cx="480392" cy="1209261"/>
            </a:xfrm>
          </xdr:grpSpPr>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353668" y="1285044"/>
                <a:ext cx="304800" cy="348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353668" y="1684352"/>
                <a:ext cx="304800" cy="348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353668" y="2101730"/>
                <a:ext cx="304800" cy="348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215348" y="1275519"/>
                <a:ext cx="480392" cy="12092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164</xdr:row>
          <xdr:rowOff>114293</xdr:rowOff>
        </xdr:from>
        <xdr:to>
          <xdr:col>2</xdr:col>
          <xdr:colOff>381000</xdr:colOff>
          <xdr:row>168</xdr:row>
          <xdr:rowOff>238117</xdr:rowOff>
        </xdr:to>
        <xdr:grpSp>
          <xdr:nvGrpSpPr>
            <xdr:cNvPr id="23" name="Q5-6">
              <a:extLst>
                <a:ext uri="{FF2B5EF4-FFF2-40B4-BE49-F238E27FC236}">
                  <a16:creationId xmlns:a16="http://schemas.microsoft.com/office/drawing/2014/main" id="{00000000-0008-0000-0000-000017000000}"/>
                </a:ext>
              </a:extLst>
            </xdr:cNvPr>
            <xdr:cNvGrpSpPr/>
          </xdr:nvGrpSpPr>
          <xdr:grpSpPr>
            <a:xfrm>
              <a:off x="447675" y="37109393"/>
              <a:ext cx="257175" cy="952499"/>
              <a:chOff x="447675" y="12544436"/>
              <a:chExt cx="257175" cy="947715"/>
            </a:xfrm>
          </xdr:grpSpPr>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447675" y="12544436"/>
                <a:ext cx="257175"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447675" y="127730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447675" y="1301115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447675" y="13254025"/>
                <a:ext cx="257175"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175</xdr:row>
          <xdr:rowOff>9023</xdr:rowOff>
        </xdr:from>
        <xdr:to>
          <xdr:col>9</xdr:col>
          <xdr:colOff>447675</xdr:colOff>
          <xdr:row>176</xdr:row>
          <xdr:rowOff>5177</xdr:rowOff>
        </xdr:to>
        <xdr:grpSp>
          <xdr:nvGrpSpPr>
            <xdr:cNvPr id="24" name="Q6.1①">
              <a:extLst>
                <a:ext uri="{FF2B5EF4-FFF2-40B4-BE49-F238E27FC236}">
                  <a16:creationId xmlns:a16="http://schemas.microsoft.com/office/drawing/2014/main" id="{00000000-0008-0000-0000-000018000000}"/>
                </a:ext>
              </a:extLst>
            </xdr:cNvPr>
            <xdr:cNvGrpSpPr/>
          </xdr:nvGrpSpPr>
          <xdr:grpSpPr>
            <a:xfrm>
              <a:off x="2276475" y="39432998"/>
              <a:ext cx="1895475" cy="262854"/>
              <a:chOff x="3621717" y="11239045"/>
              <a:chExt cx="2244342" cy="253330"/>
            </a:xfrm>
          </xdr:grpSpPr>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3780098" y="11264563"/>
                <a:ext cx="25575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4945207" y="11264563"/>
                <a:ext cx="25575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3621717" y="11239045"/>
                <a:ext cx="2244342" cy="2533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175</xdr:row>
          <xdr:rowOff>265195</xdr:rowOff>
        </xdr:from>
        <xdr:to>
          <xdr:col>9</xdr:col>
          <xdr:colOff>447675</xdr:colOff>
          <xdr:row>176</xdr:row>
          <xdr:rowOff>261349</xdr:rowOff>
        </xdr:to>
        <xdr:grpSp>
          <xdr:nvGrpSpPr>
            <xdr:cNvPr id="25" name="Q6.1②">
              <a:extLst>
                <a:ext uri="{FF2B5EF4-FFF2-40B4-BE49-F238E27FC236}">
                  <a16:creationId xmlns:a16="http://schemas.microsoft.com/office/drawing/2014/main" id="{00000000-0008-0000-0000-000019000000}"/>
                </a:ext>
              </a:extLst>
            </xdr:cNvPr>
            <xdr:cNvGrpSpPr/>
          </xdr:nvGrpSpPr>
          <xdr:grpSpPr>
            <a:xfrm>
              <a:off x="2276475" y="39689170"/>
              <a:ext cx="1895475" cy="262854"/>
              <a:chOff x="3621717" y="11239089"/>
              <a:chExt cx="2244342" cy="253330"/>
            </a:xfrm>
          </xdr:grpSpPr>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3780098" y="11264563"/>
                <a:ext cx="25575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4945207" y="11264563"/>
                <a:ext cx="25575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3621717" y="11239089"/>
                <a:ext cx="2244342" cy="2533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176</xdr:row>
          <xdr:rowOff>263188</xdr:rowOff>
        </xdr:from>
        <xdr:to>
          <xdr:col>9</xdr:col>
          <xdr:colOff>447675</xdr:colOff>
          <xdr:row>177</xdr:row>
          <xdr:rowOff>259063</xdr:rowOff>
        </xdr:to>
        <xdr:grpSp>
          <xdr:nvGrpSpPr>
            <xdr:cNvPr id="26" name="Q6.1③">
              <a:extLst>
                <a:ext uri="{FF2B5EF4-FFF2-40B4-BE49-F238E27FC236}">
                  <a16:creationId xmlns:a16="http://schemas.microsoft.com/office/drawing/2014/main" id="{00000000-0008-0000-0000-00001A000000}"/>
                </a:ext>
              </a:extLst>
            </xdr:cNvPr>
            <xdr:cNvGrpSpPr/>
          </xdr:nvGrpSpPr>
          <xdr:grpSpPr>
            <a:xfrm>
              <a:off x="2276475" y="39953863"/>
              <a:ext cx="1895475" cy="262575"/>
              <a:chOff x="3621717" y="11239193"/>
              <a:chExt cx="2244342" cy="243141"/>
            </a:xfrm>
          </xdr:grpSpPr>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3780098" y="11264563"/>
                <a:ext cx="25575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4945207" y="11264563"/>
                <a:ext cx="25575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0" name="Group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3621717" y="11239193"/>
                <a:ext cx="2244342" cy="24314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8021</xdr:colOff>
          <xdr:row>178</xdr:row>
          <xdr:rowOff>2868</xdr:rowOff>
        </xdr:from>
        <xdr:to>
          <xdr:col>9</xdr:col>
          <xdr:colOff>446392</xdr:colOff>
          <xdr:row>178</xdr:row>
          <xdr:rowOff>265668</xdr:rowOff>
        </xdr:to>
        <xdr:grpSp>
          <xdr:nvGrpSpPr>
            <xdr:cNvPr id="2048" name="Q6-1④">
              <a:extLst>
                <a:ext uri="{FF2B5EF4-FFF2-40B4-BE49-F238E27FC236}">
                  <a16:creationId xmlns:a16="http://schemas.microsoft.com/office/drawing/2014/main" id="{00000000-0008-0000-0000-000000080000}"/>
                </a:ext>
              </a:extLst>
            </xdr:cNvPr>
            <xdr:cNvGrpSpPr/>
          </xdr:nvGrpSpPr>
          <xdr:grpSpPr>
            <a:xfrm>
              <a:off x="2274971" y="40226943"/>
              <a:ext cx="1895696" cy="262800"/>
              <a:chOff x="2273968" y="40223434"/>
              <a:chExt cx="1897200" cy="262800"/>
            </a:xfrm>
          </xdr:grpSpPr>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2409341" y="40235798"/>
                <a:ext cx="216171" cy="238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2" name="Option Button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3394123" y="40235798"/>
                <a:ext cx="216171" cy="238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2273968" y="40223434"/>
                <a:ext cx="1897200" cy="2628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179</xdr:row>
          <xdr:rowOff>0</xdr:rowOff>
        </xdr:from>
        <xdr:to>
          <xdr:col>9</xdr:col>
          <xdr:colOff>447675</xdr:colOff>
          <xdr:row>179</xdr:row>
          <xdr:rowOff>260684</xdr:rowOff>
        </xdr:to>
        <xdr:grpSp>
          <xdr:nvGrpSpPr>
            <xdr:cNvPr id="2152" name="Q6-1⑤">
              <a:extLst>
                <a:ext uri="{FF2B5EF4-FFF2-40B4-BE49-F238E27FC236}">
                  <a16:creationId xmlns:a16="http://schemas.microsoft.com/office/drawing/2014/main" id="{00000000-0008-0000-0000-000068080000}"/>
                </a:ext>
              </a:extLst>
            </xdr:cNvPr>
            <xdr:cNvGrpSpPr/>
          </xdr:nvGrpSpPr>
          <xdr:grpSpPr>
            <a:xfrm>
              <a:off x="2276475" y="40490775"/>
              <a:ext cx="1895475" cy="260684"/>
              <a:chOff x="2275472" y="40486333"/>
              <a:chExt cx="1896979" cy="260684"/>
            </a:xfrm>
          </xdr:grpSpPr>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2409340" y="40493674"/>
                <a:ext cx="216171" cy="238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3394122" y="40493674"/>
                <a:ext cx="216171" cy="238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8" name="Group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2275472" y="40486333"/>
                <a:ext cx="1896979" cy="26068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10028</xdr:colOff>
          <xdr:row>180</xdr:row>
          <xdr:rowOff>0</xdr:rowOff>
        </xdr:from>
        <xdr:to>
          <xdr:col>9</xdr:col>
          <xdr:colOff>446171</xdr:colOff>
          <xdr:row>181</xdr:row>
          <xdr:rowOff>0</xdr:rowOff>
        </xdr:to>
        <xdr:grpSp>
          <xdr:nvGrpSpPr>
            <xdr:cNvPr id="2151" name="Q6-1⑥">
              <a:extLst>
                <a:ext uri="{FF2B5EF4-FFF2-40B4-BE49-F238E27FC236}">
                  <a16:creationId xmlns:a16="http://schemas.microsoft.com/office/drawing/2014/main" id="{00000000-0008-0000-0000-000067080000}"/>
                </a:ext>
              </a:extLst>
            </xdr:cNvPr>
            <xdr:cNvGrpSpPr/>
          </xdr:nvGrpSpPr>
          <xdr:grpSpPr>
            <a:xfrm>
              <a:off x="2276978" y="40757475"/>
              <a:ext cx="1893468" cy="266700"/>
              <a:chOff x="2275954" y="40750751"/>
              <a:chExt cx="1894972" cy="265697"/>
            </a:xfrm>
          </xdr:grpSpPr>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2414354" y="40755138"/>
                <a:ext cx="216171" cy="238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3399136" y="40755138"/>
                <a:ext cx="216171" cy="238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 name="Group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2275954" y="40750751"/>
                <a:ext cx="1894972" cy="26569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185</xdr:row>
          <xdr:rowOff>9516</xdr:rowOff>
        </xdr:from>
        <xdr:to>
          <xdr:col>2</xdr:col>
          <xdr:colOff>381000</xdr:colOff>
          <xdr:row>190</xdr:row>
          <xdr:rowOff>238115</xdr:rowOff>
        </xdr:to>
        <xdr:grpSp>
          <xdr:nvGrpSpPr>
            <xdr:cNvPr id="30" name="Q6-2">
              <a:extLst>
                <a:ext uri="{FF2B5EF4-FFF2-40B4-BE49-F238E27FC236}">
                  <a16:creationId xmlns:a16="http://schemas.microsoft.com/office/drawing/2014/main" id="{00000000-0008-0000-0000-00001E000000}"/>
                </a:ext>
              </a:extLst>
            </xdr:cNvPr>
            <xdr:cNvGrpSpPr/>
          </xdr:nvGrpSpPr>
          <xdr:grpSpPr>
            <a:xfrm>
              <a:off x="447675" y="41862366"/>
              <a:ext cx="257175" cy="1419224"/>
              <a:chOff x="447675" y="12544451"/>
              <a:chExt cx="257175" cy="1419229"/>
            </a:xfrm>
          </xdr:grpSpPr>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447675" y="12544451"/>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447675" y="1277302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447675" y="1301115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447675" y="1324927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447675" y="13487400"/>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447675" y="13725555"/>
                <a:ext cx="257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9525</xdr:colOff>
      <xdr:row>207</xdr:row>
      <xdr:rowOff>209550</xdr:rowOff>
    </xdr:from>
    <xdr:to>
      <xdr:col>13</xdr:col>
      <xdr:colOff>190500</xdr:colOff>
      <xdr:row>215</xdr:row>
      <xdr:rowOff>95251</xdr:rowOff>
    </xdr:to>
    <xdr:sp macro="" textlink="">
      <xdr:nvSpPr>
        <xdr:cNvPr id="28" name="テキスト ボックス 27">
          <a:extLst>
            <a:ext uri="{FF2B5EF4-FFF2-40B4-BE49-F238E27FC236}">
              <a16:creationId xmlns:a16="http://schemas.microsoft.com/office/drawing/2014/main" id="{2896EB25-A8C2-4E0F-91E3-F9E398ED8FE0}"/>
            </a:ext>
          </a:extLst>
        </xdr:cNvPr>
        <xdr:cNvSpPr txBox="1"/>
      </xdr:nvSpPr>
      <xdr:spPr>
        <a:xfrm>
          <a:off x="333375" y="47320200"/>
          <a:ext cx="5524500" cy="17811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＜提出期限＞</a:t>
          </a:r>
          <a:r>
            <a:rPr kumimoji="1" lang="ja-JP" altLang="en-US" sz="1100"/>
            <a:t>　</a:t>
          </a:r>
          <a:r>
            <a:rPr kumimoji="1" lang="ja-JP" altLang="en-US" sz="1100" u="sng"/>
            <a:t>令和８年６月３０日（火）</a:t>
          </a:r>
          <a:r>
            <a:rPr kumimoji="1" lang="ja-JP" altLang="en-US" sz="1100"/>
            <a:t>まで</a:t>
          </a:r>
          <a:endParaRPr kumimoji="1" lang="en-US" altLang="ja-JP" sz="1100"/>
        </a:p>
        <a:p>
          <a:endParaRPr kumimoji="1" lang="en-US" altLang="ja-JP" sz="600"/>
        </a:p>
        <a:p>
          <a:pPr>
            <a:lnSpc>
              <a:spcPts val="1400"/>
            </a:lnSpc>
          </a:pPr>
          <a:r>
            <a:rPr kumimoji="1" lang="ja-JP" altLang="en-US" sz="1100" b="1"/>
            <a:t>＜提出先＞</a:t>
          </a:r>
          <a:r>
            <a:rPr kumimoji="1" lang="ja-JP" altLang="en-US" sz="1100"/>
            <a:t>　　〒</a:t>
          </a:r>
          <a:r>
            <a:rPr kumimoji="1" lang="en-US" altLang="ja-JP" sz="1100"/>
            <a:t>812-0013</a:t>
          </a:r>
          <a:r>
            <a:rPr kumimoji="1" lang="ja-JP" altLang="en-US" sz="1100"/>
            <a:t>　福岡市博多区博多駅東２－６－２６</a:t>
          </a:r>
          <a:endParaRPr kumimoji="1" lang="en-US" altLang="ja-JP" sz="1100"/>
        </a:p>
        <a:p>
          <a:pPr>
            <a:lnSpc>
              <a:spcPts val="1400"/>
            </a:lnSpc>
          </a:pPr>
          <a:r>
            <a:rPr kumimoji="1" lang="ja-JP" altLang="en-US" sz="1100"/>
            <a:t>　　　　　　　株式会社サーベイリサーチセンター九州事務所</a:t>
          </a:r>
          <a:endParaRPr kumimoji="1" lang="en-US" altLang="ja-JP" sz="1100"/>
        </a:p>
        <a:p>
          <a:pPr>
            <a:lnSpc>
              <a:spcPts val="1400"/>
            </a:lnSpc>
          </a:pPr>
          <a:r>
            <a:rPr kumimoji="1" lang="ja-JP" altLang="en-US" sz="1100"/>
            <a:t>　　　　　　　</a:t>
          </a:r>
          <a:r>
            <a:rPr kumimoji="1" lang="ja-JP" altLang="ja-JP" sz="1100">
              <a:solidFill>
                <a:schemeClr val="dk1"/>
              </a:solidFill>
              <a:effectLst/>
              <a:latin typeface="+mn-lt"/>
              <a:ea typeface="+mn-ea"/>
              <a:cs typeface="+mn-cs"/>
            </a:rPr>
            <a:t>ＴＥＬ：</a:t>
          </a:r>
          <a:r>
            <a:rPr kumimoji="1" lang="ja-JP" altLang="en-US" sz="1100">
              <a:solidFill>
                <a:schemeClr val="dk1"/>
              </a:solidFill>
              <a:effectLst/>
              <a:latin typeface="+mn-lt"/>
              <a:ea typeface="+mn-ea"/>
              <a:cs typeface="+mn-cs"/>
            </a:rPr>
            <a:t>０９２－４１１－８８１１</a:t>
          </a:r>
          <a:endParaRPr kumimoji="1" lang="en-US" altLang="ja-JP" sz="1100"/>
        </a:p>
        <a:p>
          <a:pPr>
            <a:lnSpc>
              <a:spcPts val="1400"/>
            </a:lnSpc>
          </a:pPr>
          <a:r>
            <a:rPr kumimoji="1" lang="ja-JP" altLang="en-US" sz="1100"/>
            <a:t>　　　　　　　メールアドレス：</a:t>
          </a:r>
          <a:r>
            <a:rPr kumimoji="1" lang="en-US" altLang="ja-JP" sz="1100"/>
            <a:t>k-jigyosyo</a:t>
          </a:r>
          <a:r>
            <a:rPr kumimoji="1" lang="ja-JP" altLang="en-US" sz="1100"/>
            <a:t>＠</a:t>
          </a:r>
          <a:r>
            <a:rPr kumimoji="1" lang="en-US" altLang="ja-JP" sz="1100"/>
            <a:t>surece.co.jp</a:t>
          </a:r>
        </a:p>
        <a:p>
          <a:endParaRPr kumimoji="1" lang="en-US" altLang="ja-JP" sz="600"/>
        </a:p>
        <a:p>
          <a:pPr>
            <a:lnSpc>
              <a:spcPts val="1400"/>
            </a:lnSpc>
          </a:pPr>
          <a:r>
            <a:rPr kumimoji="1" lang="ja-JP" altLang="en-US" sz="1100" b="1"/>
            <a:t>＜お問合せ＞</a:t>
          </a:r>
          <a:r>
            <a:rPr kumimoji="1" lang="ja-JP" altLang="en-US" sz="1100"/>
            <a:t>　〒</a:t>
          </a:r>
          <a:r>
            <a:rPr kumimoji="1" lang="en-US" altLang="ja-JP" sz="1100"/>
            <a:t>841-0037</a:t>
          </a:r>
          <a:r>
            <a:rPr kumimoji="1" lang="ja-JP" altLang="en-US" sz="1100"/>
            <a:t>　鳥栖市本町３丁目１４９４番地１</a:t>
          </a:r>
          <a:endParaRPr kumimoji="1" lang="en-US" altLang="ja-JP" sz="1100"/>
        </a:p>
        <a:p>
          <a:pPr>
            <a:lnSpc>
              <a:spcPts val="1400"/>
            </a:lnSpc>
          </a:pPr>
          <a:r>
            <a:rPr kumimoji="1" lang="ja-JP" altLang="en-US" sz="1100"/>
            <a:t>　　　　　　　鳥栖地区広域市町村圏組合　介護保険課　給付係</a:t>
          </a:r>
          <a:endParaRPr kumimoji="1" lang="en-US" altLang="ja-JP" sz="1100"/>
        </a:p>
        <a:p>
          <a:pPr>
            <a:lnSpc>
              <a:spcPts val="1400"/>
            </a:lnSpc>
          </a:pPr>
          <a:r>
            <a:rPr kumimoji="1" lang="ja-JP" altLang="en-US" sz="1100"/>
            <a:t>　　　　　　　ＴＥＬ：０９４２－８１－３３１７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294911</xdr:colOff>
      <xdr:row>9</xdr:row>
      <xdr:rowOff>21168</xdr:rowOff>
    </xdr:from>
    <xdr:ext cx="5032147" cy="1250983"/>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59078" y="2762251"/>
          <a:ext cx="5032147" cy="1250983"/>
        </a:xfrm>
        <a:prstGeom prst="rect">
          <a:avLst/>
        </a:prstGeom>
        <a:noFill/>
      </xdr:spPr>
      <xdr:txBody>
        <a:bodyPr wrap="non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送付時は非表示</a:t>
          </a:r>
        </a:p>
      </xdr:txBody>
    </xdr:sp>
    <xdr:clientData fPrint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ユーザー定義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D651"/>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8C12-DD2A-4296-B58A-E901594E0A2E}">
  <sheetPr codeName="Sheet1">
    <tabColor rgb="FFFFC000"/>
  </sheetPr>
  <dimension ref="B1:P212"/>
  <sheetViews>
    <sheetView showGridLines="0" tabSelected="1" zoomScaleNormal="100" zoomScaleSheetLayoutView="100" workbookViewId="0">
      <selection activeCell="L6" sqref="L6"/>
    </sheetView>
  </sheetViews>
  <sheetFormatPr defaultColWidth="9" defaultRowHeight="18.75" x14ac:dyDescent="0.4"/>
  <cols>
    <col min="1" max="2" width="2.125" customWidth="1"/>
    <col min="3" max="15" width="6.375" customWidth="1"/>
    <col min="16" max="16" width="2.125" customWidth="1"/>
    <col min="17" max="17" width="5.25" customWidth="1"/>
    <col min="18" max="18" width="9.375" bestFit="1" customWidth="1"/>
  </cols>
  <sheetData>
    <row r="1" spans="2:16" ht="5.45" customHeight="1" x14ac:dyDescent="0.4"/>
    <row r="2" spans="2:16" ht="22.5" customHeight="1" x14ac:dyDescent="0.4">
      <c r="B2" s="177" t="s">
        <v>450</v>
      </c>
      <c r="C2" s="177"/>
      <c r="D2" s="177"/>
      <c r="E2" s="177"/>
      <c r="F2" s="177"/>
      <c r="G2" s="177"/>
      <c r="H2" s="177"/>
      <c r="I2" s="177"/>
      <c r="J2" s="177"/>
      <c r="K2" s="177"/>
      <c r="L2" s="177"/>
      <c r="M2" s="177"/>
      <c r="N2" s="177"/>
      <c r="O2" s="177"/>
    </row>
    <row r="3" spans="2:16" ht="5.45" customHeight="1" thickBot="1" x14ac:dyDescent="0.45"/>
    <row r="4" spans="2:16" ht="19.5" thickBot="1" x14ac:dyDescent="0.45">
      <c r="C4" s="1" t="s">
        <v>446</v>
      </c>
      <c r="D4" s="2"/>
      <c r="E4" s="2"/>
      <c r="F4" s="2"/>
      <c r="G4" s="2"/>
      <c r="H4" s="3"/>
      <c r="I4" s="2" t="s">
        <v>0</v>
      </c>
      <c r="J4" s="2"/>
      <c r="K4" s="2"/>
      <c r="L4" s="2"/>
      <c r="M4" s="2"/>
      <c r="N4" s="2"/>
      <c r="O4" s="2"/>
      <c r="P4" s="2"/>
    </row>
    <row r="5" spans="2:16" ht="6.6" customHeight="1" x14ac:dyDescent="0.4">
      <c r="B5" s="2"/>
      <c r="C5" s="2"/>
      <c r="D5" s="2"/>
      <c r="E5" s="2"/>
      <c r="F5" s="2"/>
      <c r="G5" s="2"/>
      <c r="H5" s="2"/>
      <c r="I5" s="2"/>
      <c r="J5" s="2"/>
      <c r="K5" s="2"/>
      <c r="L5" s="2"/>
      <c r="M5" s="2"/>
    </row>
    <row r="6" spans="2:16" x14ac:dyDescent="0.4">
      <c r="B6" s="4" t="s">
        <v>1</v>
      </c>
      <c r="C6" s="4"/>
      <c r="D6" s="4"/>
      <c r="E6" s="4"/>
      <c r="F6" s="4"/>
      <c r="G6" s="4"/>
      <c r="H6" s="5"/>
      <c r="I6" s="5"/>
      <c r="J6" s="5"/>
      <c r="K6" s="5"/>
      <c r="L6" s="5"/>
      <c r="M6" s="2"/>
      <c r="N6" s="6"/>
    </row>
    <row r="7" spans="2:16" ht="18" customHeight="1" x14ac:dyDescent="0.4">
      <c r="B7" s="7" t="s">
        <v>2</v>
      </c>
      <c r="D7" s="8"/>
      <c r="E7" s="8"/>
      <c r="F7" s="8"/>
      <c r="G7" s="8"/>
      <c r="H7" s="8"/>
      <c r="I7" s="8"/>
      <c r="J7" s="8"/>
      <c r="K7" s="8"/>
      <c r="L7" s="8"/>
      <c r="M7" s="8"/>
      <c r="N7" s="8"/>
      <c r="O7" s="8"/>
    </row>
    <row r="8" spans="2:16" ht="9" customHeight="1" thickBot="1" x14ac:dyDescent="0.45">
      <c r="B8" s="2"/>
    </row>
    <row r="9" spans="2:16" x14ac:dyDescent="0.4">
      <c r="B9" s="2"/>
      <c r="C9" s="9"/>
      <c r="D9" s="10" t="s">
        <v>3</v>
      </c>
      <c r="E9" s="11"/>
      <c r="F9" s="11"/>
      <c r="G9" s="11"/>
      <c r="H9" s="11"/>
      <c r="I9" s="11"/>
      <c r="J9" s="11"/>
      <c r="K9" s="11"/>
      <c r="L9" s="11"/>
      <c r="M9" s="11"/>
      <c r="N9" s="12"/>
    </row>
    <row r="10" spans="2:16" x14ac:dyDescent="0.4">
      <c r="B10" s="2"/>
      <c r="C10" s="15"/>
      <c r="D10" s="13" t="s">
        <v>4</v>
      </c>
      <c r="N10" s="14"/>
    </row>
    <row r="11" spans="2:16" x14ac:dyDescent="0.4">
      <c r="B11" s="2"/>
      <c r="C11" s="15"/>
      <c r="D11" s="13" t="s">
        <v>5</v>
      </c>
      <c r="N11" s="14"/>
    </row>
    <row r="12" spans="2:16" x14ac:dyDescent="0.4">
      <c r="B12" s="2"/>
      <c r="C12" s="15"/>
      <c r="D12" s="13" t="s">
        <v>6</v>
      </c>
      <c r="N12" s="14"/>
    </row>
    <row r="13" spans="2:16" ht="19.5" thickBot="1" x14ac:dyDescent="0.45">
      <c r="B13" s="2"/>
      <c r="C13" s="16"/>
      <c r="D13" s="17" t="s">
        <v>7</v>
      </c>
      <c r="E13" s="18"/>
      <c r="F13" s="18"/>
      <c r="G13" s="18"/>
      <c r="H13" s="18"/>
      <c r="I13" s="18"/>
      <c r="J13" s="18"/>
      <c r="K13" s="18"/>
      <c r="L13" s="18"/>
      <c r="M13" s="18"/>
      <c r="N13" s="19"/>
    </row>
    <row r="14" spans="2:16" ht="25.5" customHeight="1" x14ac:dyDescent="0.4">
      <c r="B14" s="2"/>
      <c r="C14" s="20"/>
      <c r="D14" s="20"/>
      <c r="E14" s="20"/>
      <c r="F14" s="20"/>
      <c r="G14" s="20"/>
      <c r="O14" s="21"/>
    </row>
    <row r="15" spans="2:16" ht="25.5" customHeight="1" x14ac:dyDescent="0.4">
      <c r="B15" s="22" t="s">
        <v>8</v>
      </c>
      <c r="C15" s="23"/>
      <c r="D15" s="23"/>
      <c r="E15" s="23"/>
      <c r="F15" s="23"/>
      <c r="G15" s="23"/>
      <c r="H15" s="24"/>
      <c r="I15" s="24"/>
      <c r="J15" s="24"/>
      <c r="K15" s="24"/>
      <c r="L15" s="24"/>
      <c r="M15" s="24"/>
      <c r="N15" s="24"/>
      <c r="O15" s="24"/>
    </row>
    <row r="16" spans="2:16" ht="18" customHeight="1" x14ac:dyDescent="0.4">
      <c r="C16" s="25" t="s">
        <v>9</v>
      </c>
    </row>
    <row r="17" spans="2:16" ht="7.5" customHeight="1" x14ac:dyDescent="0.4"/>
    <row r="18" spans="2:16" x14ac:dyDescent="0.4">
      <c r="B18" s="4" t="s">
        <v>10</v>
      </c>
      <c r="C18" s="2"/>
      <c r="D18" s="2"/>
      <c r="E18" s="2"/>
      <c r="F18" s="2"/>
      <c r="G18" s="2"/>
      <c r="H18" s="2"/>
      <c r="I18" s="2"/>
      <c r="J18" s="2"/>
      <c r="K18" s="2"/>
      <c r="L18" s="2"/>
    </row>
    <row r="19" spans="2:16" ht="16.149999999999999" customHeight="1" x14ac:dyDescent="0.4">
      <c r="C19" s="25" t="s">
        <v>11</v>
      </c>
      <c r="D19" s="2"/>
      <c r="E19" s="2"/>
      <c r="F19" s="2"/>
      <c r="G19" s="2"/>
      <c r="H19" s="2"/>
      <c r="I19" s="2"/>
      <c r="J19" s="2"/>
      <c r="K19" s="2"/>
      <c r="L19" s="2"/>
    </row>
    <row r="20" spans="2:16" ht="15.75" customHeight="1" x14ac:dyDescent="0.4">
      <c r="C20" s="25" t="s">
        <v>12</v>
      </c>
      <c r="D20" s="2"/>
      <c r="E20" s="2"/>
      <c r="F20" s="2"/>
      <c r="G20" s="2"/>
      <c r="H20" s="2"/>
      <c r="I20" s="2"/>
      <c r="J20" s="2"/>
      <c r="K20" s="2"/>
      <c r="L20" s="2"/>
    </row>
    <row r="21" spans="2:16" ht="9" customHeight="1" x14ac:dyDescent="0.4">
      <c r="B21" s="2"/>
      <c r="C21" s="4"/>
      <c r="D21" s="2"/>
      <c r="E21" s="2"/>
      <c r="F21" s="2"/>
      <c r="G21" s="2"/>
      <c r="H21" s="2"/>
      <c r="I21" s="2"/>
      <c r="J21" s="2"/>
      <c r="K21" s="2"/>
      <c r="L21" s="2"/>
      <c r="M21" s="2"/>
    </row>
    <row r="22" spans="2:16" ht="19.5" thickBot="1" x14ac:dyDescent="0.45">
      <c r="B22" s="2"/>
      <c r="C22" s="26" t="s">
        <v>13</v>
      </c>
      <c r="D22" s="27"/>
      <c r="E22" s="27"/>
      <c r="F22" s="27"/>
      <c r="G22" s="28"/>
      <c r="H22" s="29"/>
      <c r="I22" s="2"/>
      <c r="J22" s="2"/>
      <c r="K22" s="2"/>
      <c r="L22" s="2"/>
      <c r="M22" s="2"/>
    </row>
    <row r="23" spans="2:16" ht="21" customHeight="1" thickBot="1" x14ac:dyDescent="0.45">
      <c r="C23" s="30" t="s">
        <v>14</v>
      </c>
      <c r="D23" s="31"/>
      <c r="E23" s="31"/>
      <c r="F23" s="32"/>
      <c r="G23" s="212"/>
      <c r="H23" s="213"/>
      <c r="I23" s="33" t="s">
        <v>15</v>
      </c>
      <c r="J23" s="34"/>
      <c r="K23" s="34"/>
    </row>
    <row r="24" spans="2:16" ht="21" customHeight="1" thickBot="1" x14ac:dyDescent="0.45">
      <c r="C24" s="35"/>
      <c r="D24" s="36" t="s">
        <v>16</v>
      </c>
      <c r="E24" s="37"/>
      <c r="F24" s="38"/>
      <c r="G24" s="212"/>
      <c r="H24" s="213"/>
      <c r="I24" s="33" t="s">
        <v>15</v>
      </c>
      <c r="J24" s="34"/>
      <c r="K24" s="34"/>
    </row>
    <row r="25" spans="2:16" ht="21" customHeight="1" thickBot="1" x14ac:dyDescent="0.45">
      <c r="C25" s="39" t="s">
        <v>17</v>
      </c>
      <c r="D25" s="40"/>
      <c r="E25" s="40"/>
      <c r="F25" s="41"/>
      <c r="G25" s="229"/>
      <c r="H25" s="230"/>
      <c r="I25" s="33" t="s">
        <v>15</v>
      </c>
      <c r="J25" s="34"/>
      <c r="K25" s="34"/>
    </row>
    <row r="26" spans="2:16" ht="21" customHeight="1" thickBot="1" x14ac:dyDescent="0.45">
      <c r="C26" s="42"/>
      <c r="D26" s="43" t="s">
        <v>16</v>
      </c>
      <c r="E26" s="44"/>
      <c r="F26" s="45"/>
      <c r="G26" s="231"/>
      <c r="H26" s="232"/>
      <c r="I26" s="33" t="s">
        <v>15</v>
      </c>
      <c r="J26" s="34"/>
      <c r="K26" s="34"/>
    </row>
    <row r="27" spans="2:16" ht="19.5" customHeight="1" thickTop="1" x14ac:dyDescent="0.4">
      <c r="C27" s="46" t="s">
        <v>18</v>
      </c>
      <c r="D27" s="47"/>
      <c r="E27" s="47"/>
      <c r="F27" s="47"/>
      <c r="G27" s="227">
        <f>SUM(G23,G25)</f>
        <v>0</v>
      </c>
      <c r="H27" s="228"/>
      <c r="I27" s="34" t="s">
        <v>15</v>
      </c>
      <c r="J27" s="34"/>
      <c r="K27" s="34"/>
    </row>
    <row r="28" spans="2:16" ht="19.5" customHeight="1" x14ac:dyDescent="0.4">
      <c r="C28" s="48"/>
      <c r="D28" s="49" t="s">
        <v>16</v>
      </c>
      <c r="E28" s="37"/>
      <c r="F28" s="37"/>
      <c r="G28" s="218">
        <f>SUM(G24,G26)</f>
        <v>0</v>
      </c>
      <c r="H28" s="219"/>
      <c r="I28" s="34" t="s">
        <v>15</v>
      </c>
      <c r="J28" s="34"/>
      <c r="K28" s="34"/>
    </row>
    <row r="30" spans="2:16" x14ac:dyDescent="0.4">
      <c r="B30" s="4" t="s">
        <v>19</v>
      </c>
      <c r="D30" s="50"/>
      <c r="E30" s="50"/>
      <c r="F30" s="50"/>
      <c r="G30" s="50"/>
      <c r="H30" s="50"/>
      <c r="I30" s="50"/>
      <c r="J30" s="50"/>
      <c r="K30" s="51"/>
      <c r="L30" s="51"/>
      <c r="M30" s="51"/>
      <c r="N30" s="51"/>
      <c r="O30" s="6"/>
      <c r="P30" s="52"/>
    </row>
    <row r="31" spans="2:16" ht="9" customHeight="1" thickBot="1" x14ac:dyDescent="0.45">
      <c r="B31" s="2"/>
    </row>
    <row r="32" spans="2:16" x14ac:dyDescent="0.4">
      <c r="C32" s="53"/>
      <c r="D32" s="10" t="s">
        <v>20</v>
      </c>
      <c r="E32" s="54"/>
      <c r="F32" s="55" t="s">
        <v>21</v>
      </c>
      <c r="G32" s="56"/>
      <c r="H32" s="50"/>
      <c r="I32" s="50"/>
      <c r="J32" s="50"/>
      <c r="O32" s="6"/>
      <c r="P32" s="52"/>
    </row>
    <row r="33" spans="2:14" ht="19.5" thickBot="1" x14ac:dyDescent="0.45">
      <c r="C33" s="57"/>
      <c r="D33" s="58" t="s">
        <v>22</v>
      </c>
      <c r="E33" s="59"/>
      <c r="F33" s="60" t="s">
        <v>451</v>
      </c>
      <c r="G33" s="61"/>
      <c r="H33" s="50"/>
      <c r="I33" s="50"/>
      <c r="J33" s="50"/>
    </row>
    <row r="34" spans="2:14" x14ac:dyDescent="0.4">
      <c r="H34" s="50"/>
      <c r="I34" s="50"/>
      <c r="J34" s="50"/>
    </row>
    <row r="35" spans="2:14" x14ac:dyDescent="0.4">
      <c r="B35" s="62" t="s">
        <v>447</v>
      </c>
    </row>
    <row r="36" spans="2:14" ht="36" customHeight="1" x14ac:dyDescent="0.4">
      <c r="C36" s="220" t="s">
        <v>448</v>
      </c>
      <c r="D36" s="220"/>
      <c r="E36" s="220"/>
      <c r="F36" s="220"/>
      <c r="G36" s="220"/>
      <c r="H36" s="220"/>
      <c r="I36" s="220"/>
      <c r="J36" s="220"/>
      <c r="K36" s="220"/>
      <c r="L36" s="220"/>
      <c r="M36" s="220"/>
      <c r="N36" s="220"/>
    </row>
    <row r="37" spans="2:14" ht="9" customHeight="1" x14ac:dyDescent="0.4"/>
    <row r="38" spans="2:14" ht="18" customHeight="1" x14ac:dyDescent="0.4">
      <c r="C38" s="221" t="s">
        <v>23</v>
      </c>
      <c r="D38" s="222"/>
      <c r="E38" s="63" t="s">
        <v>24</v>
      </c>
      <c r="F38" s="64"/>
      <c r="G38" s="64"/>
      <c r="H38" s="65"/>
      <c r="I38" s="66" t="s">
        <v>25</v>
      </c>
      <c r="J38" s="67"/>
      <c r="K38" s="67"/>
      <c r="L38" s="68"/>
    </row>
    <row r="39" spans="2:14" ht="18" customHeight="1" thickBot="1" x14ac:dyDescent="0.45">
      <c r="C39" s="223"/>
      <c r="D39" s="224"/>
      <c r="E39" s="69" t="s">
        <v>14</v>
      </c>
      <c r="F39" s="70"/>
      <c r="G39" s="71" t="s">
        <v>17</v>
      </c>
      <c r="H39" s="72"/>
      <c r="I39" s="73" t="s">
        <v>14</v>
      </c>
      <c r="J39" s="70"/>
      <c r="K39" s="74" t="s">
        <v>17</v>
      </c>
      <c r="L39" s="75"/>
    </row>
    <row r="40" spans="2:14" ht="18" customHeight="1" thickBot="1" x14ac:dyDescent="0.45">
      <c r="C40" s="208" t="s">
        <v>26</v>
      </c>
      <c r="D40" s="209"/>
      <c r="E40" s="210"/>
      <c r="F40" s="211"/>
      <c r="G40" s="210"/>
      <c r="H40" s="211"/>
      <c r="I40" s="225"/>
      <c r="J40" s="226"/>
      <c r="K40" s="225"/>
      <c r="L40" s="226"/>
    </row>
    <row r="41" spans="2:14" ht="18" customHeight="1" thickBot="1" x14ac:dyDescent="0.45">
      <c r="C41" s="208" t="s">
        <v>27</v>
      </c>
      <c r="D41" s="209"/>
      <c r="E41" s="210"/>
      <c r="F41" s="211"/>
      <c r="G41" s="210"/>
      <c r="H41" s="211"/>
      <c r="I41" s="212"/>
      <c r="J41" s="213"/>
      <c r="K41" s="212"/>
      <c r="L41" s="213"/>
    </row>
    <row r="42" spans="2:14" ht="18" customHeight="1" thickBot="1" x14ac:dyDescent="0.45">
      <c r="C42" s="208" t="s">
        <v>28</v>
      </c>
      <c r="D42" s="209"/>
      <c r="E42" s="210"/>
      <c r="F42" s="211"/>
      <c r="G42" s="210"/>
      <c r="H42" s="211"/>
      <c r="I42" s="212"/>
      <c r="J42" s="213"/>
      <c r="K42" s="212"/>
      <c r="L42" s="213"/>
    </row>
    <row r="43" spans="2:14" ht="18" customHeight="1" thickBot="1" x14ac:dyDescent="0.45">
      <c r="C43" s="208" t="s">
        <v>29</v>
      </c>
      <c r="D43" s="209"/>
      <c r="E43" s="210"/>
      <c r="F43" s="211"/>
      <c r="G43" s="210"/>
      <c r="H43" s="211"/>
      <c r="I43" s="212"/>
      <c r="J43" s="213"/>
      <c r="K43" s="212"/>
      <c r="L43" s="213"/>
    </row>
    <row r="44" spans="2:14" ht="18" customHeight="1" thickBot="1" x14ac:dyDescent="0.45">
      <c r="C44" s="208" t="s">
        <v>30</v>
      </c>
      <c r="D44" s="209"/>
      <c r="E44" s="210"/>
      <c r="F44" s="211"/>
      <c r="G44" s="210"/>
      <c r="H44" s="211"/>
      <c r="I44" s="212"/>
      <c r="J44" s="213"/>
      <c r="K44" s="212"/>
      <c r="L44" s="213"/>
    </row>
    <row r="45" spans="2:14" ht="18" customHeight="1" thickBot="1" x14ac:dyDescent="0.45">
      <c r="C45" s="208" t="s">
        <v>31</v>
      </c>
      <c r="D45" s="209"/>
      <c r="E45" s="210"/>
      <c r="F45" s="211"/>
      <c r="G45" s="210"/>
      <c r="H45" s="211"/>
      <c r="I45" s="212"/>
      <c r="J45" s="213"/>
      <c r="K45" s="212"/>
      <c r="L45" s="213"/>
    </row>
    <row r="46" spans="2:14" ht="18" customHeight="1" thickBot="1" x14ac:dyDescent="0.45">
      <c r="C46" s="208" t="s">
        <v>32</v>
      </c>
      <c r="D46" s="209"/>
      <c r="E46" s="210"/>
      <c r="F46" s="211"/>
      <c r="G46" s="210"/>
      <c r="H46" s="211"/>
      <c r="I46" s="212"/>
      <c r="J46" s="213"/>
      <c r="K46" s="212"/>
      <c r="L46" s="213"/>
    </row>
    <row r="47" spans="2:14" ht="18" customHeight="1" x14ac:dyDescent="0.4">
      <c r="C47" s="214" t="s">
        <v>33</v>
      </c>
      <c r="D47" s="215"/>
      <c r="E47" s="216">
        <f>SUM(E40:F46)</f>
        <v>0</v>
      </c>
      <c r="F47" s="216"/>
      <c r="G47" s="216">
        <f>SUM(G40:H46)</f>
        <v>0</v>
      </c>
      <c r="H47" s="216"/>
      <c r="I47" s="217">
        <f>SUM(I40:J46)</f>
        <v>0</v>
      </c>
      <c r="J47" s="217"/>
      <c r="K47" s="217">
        <f>SUM(K40:L46)</f>
        <v>0</v>
      </c>
      <c r="L47" s="217"/>
    </row>
    <row r="48" spans="2:14" ht="25.5" customHeight="1" x14ac:dyDescent="0.4"/>
    <row r="49" spans="2:15" ht="25.5" customHeight="1" x14ac:dyDescent="0.4">
      <c r="B49" s="22" t="s">
        <v>34</v>
      </c>
      <c r="C49" s="23"/>
      <c r="D49" s="23"/>
      <c r="E49" s="23"/>
      <c r="F49" s="23"/>
      <c r="G49" s="23"/>
      <c r="H49" s="24"/>
      <c r="I49" s="24"/>
      <c r="J49" s="24"/>
      <c r="K49" s="24"/>
      <c r="L49" s="24"/>
      <c r="M49" s="24"/>
      <c r="N49" s="24"/>
      <c r="O49" s="24"/>
    </row>
    <row r="50" spans="2:15" ht="9" customHeight="1" x14ac:dyDescent="0.4">
      <c r="B50" s="2"/>
    </row>
    <row r="51" spans="2:15" x14ac:dyDescent="0.4">
      <c r="B51" s="62" t="s">
        <v>449</v>
      </c>
    </row>
    <row r="52" spans="2:15" ht="9" customHeight="1" thickBot="1" x14ac:dyDescent="0.45">
      <c r="B52" s="2"/>
    </row>
    <row r="53" spans="2:15" x14ac:dyDescent="0.4">
      <c r="B53" s="5"/>
      <c r="C53" s="9"/>
      <c r="D53" s="10" t="s">
        <v>35</v>
      </c>
      <c r="E53" s="76"/>
      <c r="F53" s="76"/>
      <c r="G53" s="76"/>
      <c r="H53" s="77" t="s">
        <v>36</v>
      </c>
      <c r="I53" s="54"/>
      <c r="J53" s="54"/>
      <c r="K53" s="54"/>
      <c r="L53" s="76"/>
      <c r="M53" s="76"/>
      <c r="N53" s="12"/>
    </row>
    <row r="54" spans="2:15" x14ac:dyDescent="0.4">
      <c r="B54" s="5"/>
      <c r="C54" s="15"/>
      <c r="D54" s="78" t="s">
        <v>37</v>
      </c>
      <c r="E54" s="2"/>
      <c r="F54" s="2"/>
      <c r="G54" s="2"/>
      <c r="H54" s="79" t="s">
        <v>36</v>
      </c>
      <c r="I54" s="5"/>
      <c r="J54" s="5"/>
      <c r="K54" s="5"/>
      <c r="L54" s="2"/>
      <c r="M54" s="2"/>
      <c r="N54" s="14"/>
    </row>
    <row r="55" spans="2:15" x14ac:dyDescent="0.4">
      <c r="B55" s="5"/>
      <c r="C55" s="15"/>
      <c r="D55" s="78" t="s">
        <v>38</v>
      </c>
      <c r="E55" s="2"/>
      <c r="F55" s="2"/>
      <c r="G55" s="2"/>
      <c r="H55" s="79" t="s">
        <v>36</v>
      </c>
      <c r="I55" s="5"/>
      <c r="J55" s="5"/>
      <c r="K55" s="5"/>
      <c r="L55" s="2"/>
      <c r="M55" s="2"/>
      <c r="N55" s="14"/>
    </row>
    <row r="56" spans="2:15" x14ac:dyDescent="0.4">
      <c r="B56" s="5"/>
      <c r="C56" s="15"/>
      <c r="D56" s="78" t="s">
        <v>39</v>
      </c>
      <c r="E56" s="2"/>
      <c r="F56" s="2"/>
      <c r="G56" s="2"/>
      <c r="H56" s="79" t="s">
        <v>40</v>
      </c>
      <c r="I56" s="5"/>
      <c r="J56" s="5"/>
      <c r="K56" s="5"/>
      <c r="L56" s="2"/>
      <c r="M56" s="2"/>
      <c r="N56" s="14"/>
    </row>
    <row r="57" spans="2:15" ht="19.5" thickBot="1" x14ac:dyDescent="0.45">
      <c r="B57" s="5"/>
      <c r="C57" s="16"/>
      <c r="D57" s="80" t="s">
        <v>41</v>
      </c>
      <c r="E57" s="81"/>
      <c r="F57" s="81"/>
      <c r="G57" s="81"/>
      <c r="H57" s="82" t="s">
        <v>40</v>
      </c>
      <c r="I57" s="59"/>
      <c r="J57" s="59"/>
      <c r="K57" s="59"/>
      <c r="L57" s="81"/>
      <c r="M57" s="81"/>
      <c r="N57" s="19"/>
    </row>
    <row r="58" spans="2:15" x14ac:dyDescent="0.4">
      <c r="B58" s="2"/>
      <c r="C58" s="20"/>
      <c r="D58" s="20"/>
      <c r="E58" s="20"/>
      <c r="F58" s="20"/>
      <c r="G58" s="20"/>
      <c r="O58" s="21"/>
    </row>
    <row r="59" spans="2:15" x14ac:dyDescent="0.4">
      <c r="B59" s="4" t="s">
        <v>42</v>
      </c>
    </row>
    <row r="60" spans="2:15" x14ac:dyDescent="0.4">
      <c r="B60" s="83" t="s">
        <v>43</v>
      </c>
    </row>
    <row r="61" spans="2:15" ht="9" customHeight="1" thickBot="1" x14ac:dyDescent="0.45">
      <c r="B61" s="2"/>
    </row>
    <row r="62" spans="2:15" x14ac:dyDescent="0.4">
      <c r="B62" s="2"/>
      <c r="C62" s="84"/>
      <c r="D62" s="10" t="s">
        <v>44</v>
      </c>
      <c r="E62" s="11"/>
      <c r="F62" s="11"/>
      <c r="G62" s="11"/>
      <c r="H62" s="11"/>
      <c r="I62" s="11"/>
      <c r="J62" s="11"/>
      <c r="K62" s="11"/>
      <c r="L62" s="11"/>
      <c r="M62" s="11"/>
      <c r="N62" s="12"/>
    </row>
    <row r="63" spans="2:15" x14ac:dyDescent="0.4">
      <c r="B63" s="2"/>
      <c r="C63" s="85"/>
      <c r="D63" s="13" t="s">
        <v>45</v>
      </c>
      <c r="N63" s="14"/>
    </row>
    <row r="64" spans="2:15" x14ac:dyDescent="0.4">
      <c r="B64" s="2"/>
      <c r="C64" s="85"/>
      <c r="D64" s="13" t="s">
        <v>46</v>
      </c>
      <c r="N64" s="14"/>
    </row>
    <row r="65" spans="2:15" x14ac:dyDescent="0.4">
      <c r="B65" s="2"/>
      <c r="C65" s="85"/>
      <c r="D65" s="13" t="s">
        <v>47</v>
      </c>
      <c r="N65" s="14"/>
    </row>
    <row r="66" spans="2:15" x14ac:dyDescent="0.4">
      <c r="B66" s="2"/>
      <c r="C66" s="85"/>
      <c r="D66" s="13" t="s">
        <v>48</v>
      </c>
      <c r="N66" s="14"/>
    </row>
    <row r="67" spans="2:15" ht="19.5" thickBot="1" x14ac:dyDescent="0.45">
      <c r="B67" s="2"/>
      <c r="C67" s="86" t="b">
        <v>0</v>
      </c>
      <c r="D67" s="17" t="str">
        <f>IF(C67=TRUE,"６．その他　具体的に→","６．その他（具体的に）")</f>
        <v>６．その他（具体的に）</v>
      </c>
      <c r="E67" s="18"/>
      <c r="F67" s="18"/>
      <c r="G67" s="206"/>
      <c r="H67" s="206"/>
      <c r="I67" s="206"/>
      <c r="J67" s="206"/>
      <c r="K67" s="206"/>
      <c r="L67" s="206"/>
      <c r="M67" s="206"/>
      <c r="N67" s="207"/>
    </row>
    <row r="68" spans="2:15" ht="25.5" customHeight="1" x14ac:dyDescent="0.4">
      <c r="B68" s="2"/>
      <c r="C68" s="20"/>
      <c r="D68" s="20"/>
      <c r="E68" s="20"/>
      <c r="F68" s="20"/>
      <c r="G68" s="20"/>
      <c r="O68" s="21"/>
    </row>
    <row r="69" spans="2:15" ht="25.5" customHeight="1" x14ac:dyDescent="0.4">
      <c r="B69" s="22" t="s">
        <v>424</v>
      </c>
      <c r="C69" s="23"/>
      <c r="D69" s="23"/>
      <c r="E69" s="23"/>
      <c r="F69" s="23"/>
      <c r="G69" s="23"/>
      <c r="H69" s="24"/>
      <c r="I69" s="24"/>
      <c r="J69" s="24"/>
      <c r="K69" s="24"/>
      <c r="L69" s="24"/>
      <c r="M69" s="24"/>
      <c r="N69" s="24"/>
      <c r="O69" s="24"/>
    </row>
    <row r="70" spans="2:15" ht="9" customHeight="1" x14ac:dyDescent="0.4">
      <c r="B70" s="2"/>
    </row>
    <row r="71" spans="2:15" x14ac:dyDescent="0.4">
      <c r="B71" s="62" t="s">
        <v>49</v>
      </c>
    </row>
    <row r="72" spans="2:15" ht="9" customHeight="1" thickBot="1" x14ac:dyDescent="0.45">
      <c r="B72" s="2"/>
    </row>
    <row r="73" spans="2:15" x14ac:dyDescent="0.4">
      <c r="B73" s="2"/>
      <c r="C73" s="9"/>
      <c r="D73" s="10" t="s">
        <v>50</v>
      </c>
      <c r="E73" s="76"/>
      <c r="F73" s="76"/>
      <c r="G73" s="76"/>
      <c r="H73" s="89" t="s">
        <v>51</v>
      </c>
      <c r="I73" s="76"/>
      <c r="J73" s="76"/>
      <c r="K73" s="76"/>
      <c r="L73" s="76"/>
      <c r="M73" s="76"/>
      <c r="N73" s="12"/>
    </row>
    <row r="74" spans="2:15" x14ac:dyDescent="0.4">
      <c r="B74" s="2"/>
      <c r="C74" s="15"/>
      <c r="D74" s="78" t="s">
        <v>52</v>
      </c>
      <c r="E74" s="2"/>
      <c r="F74" s="2"/>
      <c r="G74" s="2"/>
      <c r="H74" s="90" t="s">
        <v>53</v>
      </c>
      <c r="I74" s="2"/>
      <c r="J74" s="2"/>
      <c r="K74" s="2"/>
      <c r="L74" s="2"/>
      <c r="M74" s="2"/>
      <c r="N74" s="14"/>
    </row>
    <row r="75" spans="2:15" ht="19.5" thickBot="1" x14ac:dyDescent="0.45">
      <c r="B75" s="2"/>
      <c r="C75" s="16"/>
      <c r="D75" s="80" t="s">
        <v>54</v>
      </c>
      <c r="E75" s="81"/>
      <c r="F75" s="81"/>
      <c r="G75" s="81"/>
      <c r="H75" s="91" t="s">
        <v>53</v>
      </c>
      <c r="I75" s="92"/>
      <c r="J75" s="92"/>
      <c r="K75" s="92"/>
      <c r="L75" s="81"/>
      <c r="M75" s="81"/>
      <c r="N75" s="19"/>
    </row>
    <row r="76" spans="2:15" x14ac:dyDescent="0.4">
      <c r="B76" s="2"/>
      <c r="D76" s="20"/>
      <c r="E76" s="20"/>
      <c r="F76" s="20"/>
      <c r="G76" s="20"/>
      <c r="O76" s="21"/>
    </row>
    <row r="77" spans="2:15" x14ac:dyDescent="0.4">
      <c r="B77" s="4" t="s">
        <v>55</v>
      </c>
    </row>
    <row r="78" spans="2:15" x14ac:dyDescent="0.4">
      <c r="B78" s="83" t="s">
        <v>56</v>
      </c>
    </row>
    <row r="79" spans="2:15" ht="9" customHeight="1" x14ac:dyDescent="0.4"/>
    <row r="80" spans="2:15" ht="18" customHeight="1" thickBot="1" x14ac:dyDescent="0.4">
      <c r="C80" s="93" t="s">
        <v>57</v>
      </c>
      <c r="D80" s="94"/>
      <c r="E80" s="95"/>
      <c r="F80" s="95"/>
      <c r="G80" s="95"/>
      <c r="H80" s="96"/>
      <c r="I80" s="69" t="s">
        <v>58</v>
      </c>
      <c r="J80" s="70"/>
    </row>
    <row r="81" spans="2:14" ht="18" customHeight="1" thickBot="1" x14ac:dyDescent="0.45">
      <c r="C81" s="97" t="s">
        <v>59</v>
      </c>
      <c r="D81" s="98"/>
      <c r="E81" s="99"/>
      <c r="F81" s="99"/>
      <c r="G81" s="99"/>
      <c r="H81" s="100"/>
      <c r="I81" s="202"/>
      <c r="J81" s="203"/>
    </row>
    <row r="82" spans="2:14" ht="18" customHeight="1" thickBot="1" x14ac:dyDescent="0.45">
      <c r="C82" s="101" t="s">
        <v>60</v>
      </c>
      <c r="D82" s="102"/>
      <c r="E82" s="103"/>
      <c r="F82" s="103"/>
      <c r="G82" s="103"/>
      <c r="H82" s="104"/>
      <c r="I82" s="202"/>
      <c r="J82" s="203"/>
    </row>
    <row r="83" spans="2:14" ht="18" customHeight="1" thickBot="1" x14ac:dyDescent="0.45">
      <c r="C83" s="101" t="s">
        <v>61</v>
      </c>
      <c r="D83" s="102"/>
      <c r="E83" s="103"/>
      <c r="F83" s="103"/>
      <c r="G83" s="103"/>
      <c r="H83" s="104"/>
      <c r="I83" s="202"/>
      <c r="J83" s="203"/>
    </row>
    <row r="84" spans="2:14" ht="18" customHeight="1" thickBot="1" x14ac:dyDescent="0.45">
      <c r="C84" s="101" t="s">
        <v>62</v>
      </c>
      <c r="D84" s="102"/>
      <c r="E84" s="103"/>
      <c r="F84" s="103"/>
      <c r="G84" s="103"/>
      <c r="H84" s="104"/>
      <c r="I84" s="202"/>
      <c r="J84" s="203"/>
    </row>
    <row r="85" spans="2:14" ht="18" customHeight="1" thickBot="1" x14ac:dyDescent="0.45">
      <c r="C85" s="101" t="s">
        <v>63</v>
      </c>
      <c r="D85" s="102"/>
      <c r="E85" s="103"/>
      <c r="F85" s="103"/>
      <c r="G85" s="103"/>
      <c r="H85" s="104"/>
      <c r="I85" s="202"/>
      <c r="J85" s="203"/>
    </row>
    <row r="86" spans="2:14" ht="18" customHeight="1" thickBot="1" x14ac:dyDescent="0.45">
      <c r="C86" s="101" t="s">
        <v>64</v>
      </c>
      <c r="D86" s="102"/>
      <c r="E86" s="103"/>
      <c r="F86" s="103"/>
      <c r="G86" s="103"/>
      <c r="H86" s="104"/>
      <c r="I86" s="202"/>
      <c r="J86" s="203"/>
    </row>
    <row r="87" spans="2:14" ht="18" customHeight="1" thickBot="1" x14ac:dyDescent="0.45">
      <c r="C87" s="105" t="str">
        <f>IF(I87&gt;=1,"７．その他　具体的に→","７．その他（具体的に）")</f>
        <v>７．その他（具体的に）</v>
      </c>
      <c r="D87" s="106"/>
      <c r="E87" s="107"/>
      <c r="F87" s="204"/>
      <c r="G87" s="204"/>
      <c r="H87" s="205"/>
      <c r="I87" s="202"/>
      <c r="J87" s="203"/>
    </row>
    <row r="88" spans="2:14" x14ac:dyDescent="0.4">
      <c r="B88" s="2"/>
    </row>
    <row r="89" spans="2:14" x14ac:dyDescent="0.4">
      <c r="B89" s="4" t="s">
        <v>65</v>
      </c>
    </row>
    <row r="90" spans="2:14" x14ac:dyDescent="0.4">
      <c r="B90" s="108" t="s">
        <v>66</v>
      </c>
    </row>
    <row r="91" spans="2:14" ht="9" customHeight="1" thickBot="1" x14ac:dyDescent="0.45">
      <c r="B91" s="2"/>
    </row>
    <row r="92" spans="2:14" x14ac:dyDescent="0.4">
      <c r="B92" s="2"/>
      <c r="C92" s="84"/>
      <c r="D92" s="10" t="s">
        <v>67</v>
      </c>
      <c r="E92" s="11"/>
      <c r="F92" s="11"/>
      <c r="G92" s="11"/>
      <c r="H92" s="11"/>
      <c r="I92" s="11"/>
      <c r="J92" s="11"/>
      <c r="K92" s="11"/>
      <c r="L92" s="11"/>
      <c r="M92" s="11"/>
      <c r="N92" s="12"/>
    </row>
    <row r="93" spans="2:14" x14ac:dyDescent="0.4">
      <c r="B93" s="2"/>
      <c r="C93" s="85"/>
      <c r="D93" s="13" t="s">
        <v>68</v>
      </c>
      <c r="N93" s="14"/>
    </row>
    <row r="94" spans="2:14" x14ac:dyDescent="0.4">
      <c r="B94" s="2"/>
      <c r="C94" s="85"/>
      <c r="D94" s="13" t="s">
        <v>69</v>
      </c>
      <c r="N94" s="14"/>
    </row>
    <row r="95" spans="2:14" x14ac:dyDescent="0.4">
      <c r="B95" s="2"/>
      <c r="C95" s="85"/>
      <c r="D95" s="13" t="s">
        <v>70</v>
      </c>
      <c r="N95" s="14"/>
    </row>
    <row r="96" spans="2:14" x14ac:dyDescent="0.4">
      <c r="B96" s="2"/>
      <c r="C96" s="85"/>
      <c r="D96" s="13" t="s">
        <v>71</v>
      </c>
      <c r="N96" s="14"/>
    </row>
    <row r="97" spans="2:15" x14ac:dyDescent="0.4">
      <c r="B97" s="2"/>
      <c r="C97" s="85"/>
      <c r="D97" s="13" t="s">
        <v>72</v>
      </c>
      <c r="N97" s="14"/>
    </row>
    <row r="98" spans="2:15" x14ac:dyDescent="0.4">
      <c r="B98" s="2"/>
      <c r="C98" s="85"/>
      <c r="D98" s="13" t="s">
        <v>73</v>
      </c>
      <c r="N98" s="14"/>
    </row>
    <row r="99" spans="2:15" x14ac:dyDescent="0.4">
      <c r="B99" s="2"/>
      <c r="C99" s="85"/>
      <c r="D99" s="13" t="s">
        <v>74</v>
      </c>
      <c r="N99" s="14"/>
    </row>
    <row r="100" spans="2:15" x14ac:dyDescent="0.4">
      <c r="B100" s="2"/>
      <c r="C100" s="85"/>
      <c r="D100" s="13" t="str">
        <f>IF(C100=TRUE,"９．その他　具体的に→","９．その他（具体的に）")</f>
        <v>９．その他（具体的に）</v>
      </c>
      <c r="G100" s="200"/>
      <c r="H100" s="200"/>
      <c r="I100" s="200"/>
      <c r="J100" s="200"/>
      <c r="K100" s="200"/>
      <c r="L100" s="200"/>
      <c r="M100" s="200"/>
      <c r="N100" s="201"/>
    </row>
    <row r="101" spans="2:15" ht="19.5" thickBot="1" x14ac:dyDescent="0.45">
      <c r="B101" s="2"/>
      <c r="C101" s="130"/>
      <c r="D101" s="17" t="s">
        <v>427</v>
      </c>
      <c r="E101" s="18"/>
      <c r="F101" s="18"/>
      <c r="G101" s="87"/>
      <c r="H101" s="131" t="str">
        <f>IF(AND(COUNTIF(C92:C100,"TRUE")&gt;=1,COUNTIF(C101,"true")),"他選択肢と重複回答不可","")</f>
        <v/>
      </c>
      <c r="I101" s="87"/>
      <c r="J101" s="87"/>
      <c r="K101" s="87"/>
      <c r="L101" s="87"/>
      <c r="M101" s="87"/>
      <c r="N101" s="88"/>
    </row>
    <row r="102" spans="2:15" ht="25.5" customHeight="1" x14ac:dyDescent="0.4">
      <c r="B102" s="2"/>
      <c r="C102" s="20"/>
      <c r="D102" s="20"/>
      <c r="E102" s="20"/>
      <c r="F102" s="20"/>
      <c r="G102" s="20"/>
      <c r="O102" s="21"/>
    </row>
    <row r="103" spans="2:15" ht="25.5" customHeight="1" x14ac:dyDescent="0.4">
      <c r="B103" s="22" t="s">
        <v>75</v>
      </c>
      <c r="C103" s="23"/>
      <c r="D103" s="23"/>
      <c r="E103" s="23"/>
      <c r="F103" s="23"/>
      <c r="G103" s="23"/>
      <c r="H103" s="24"/>
      <c r="I103" s="24"/>
      <c r="J103" s="24"/>
      <c r="K103" s="24"/>
      <c r="L103" s="24"/>
      <c r="M103" s="24"/>
      <c r="N103" s="24"/>
      <c r="O103" s="24"/>
    </row>
    <row r="104" spans="2:15" ht="9" customHeight="1" x14ac:dyDescent="0.4">
      <c r="B104" s="2"/>
    </row>
    <row r="105" spans="2:15" x14ac:dyDescent="0.4">
      <c r="B105" s="4" t="s">
        <v>76</v>
      </c>
    </row>
    <row r="106" spans="2:15" s="110" customFormat="1" x14ac:dyDescent="0.4">
      <c r="B106" s="109" t="s">
        <v>77</v>
      </c>
    </row>
    <row r="107" spans="2:15" ht="9" customHeight="1" x14ac:dyDescent="0.4">
      <c r="B107" s="2"/>
    </row>
    <row r="108" spans="2:15" ht="19.5" thickBot="1" x14ac:dyDescent="0.45">
      <c r="B108" s="2"/>
      <c r="C108" s="111" t="s">
        <v>78</v>
      </c>
      <c r="D108" s="112"/>
      <c r="E108" s="112"/>
      <c r="F108" s="112"/>
      <c r="G108" s="112"/>
      <c r="H108" s="112"/>
      <c r="I108" s="112"/>
      <c r="J108" s="112"/>
      <c r="K108" s="112"/>
      <c r="L108" s="112"/>
      <c r="M108" s="112"/>
      <c r="N108" s="113"/>
    </row>
    <row r="109" spans="2:15" x14ac:dyDescent="0.4">
      <c r="B109" s="2"/>
      <c r="C109" s="84" t="b">
        <v>0</v>
      </c>
      <c r="D109" s="13" t="s">
        <v>79</v>
      </c>
      <c r="N109" s="14"/>
    </row>
    <row r="110" spans="2:15" x14ac:dyDescent="0.4">
      <c r="B110" s="2"/>
      <c r="C110" s="85" t="b">
        <v>0</v>
      </c>
      <c r="D110" s="13" t="s">
        <v>80</v>
      </c>
      <c r="N110" s="14"/>
    </row>
    <row r="111" spans="2:15" x14ac:dyDescent="0.4">
      <c r="B111" s="2"/>
      <c r="C111" s="85" t="b">
        <v>0</v>
      </c>
      <c r="D111" s="13" t="s">
        <v>81</v>
      </c>
      <c r="N111" s="14"/>
    </row>
    <row r="112" spans="2:15" x14ac:dyDescent="0.4">
      <c r="B112" s="2"/>
      <c r="C112" s="85" t="b">
        <v>0</v>
      </c>
      <c r="D112" s="13" t="s">
        <v>82</v>
      </c>
      <c r="N112" s="14"/>
    </row>
    <row r="113" spans="2:14" x14ac:dyDescent="0.4">
      <c r="B113" s="2"/>
      <c r="C113" s="85" t="b">
        <v>0</v>
      </c>
      <c r="D113" s="13" t="s">
        <v>83</v>
      </c>
      <c r="N113" s="14"/>
    </row>
    <row r="114" spans="2:14" ht="19.5" thickBot="1" x14ac:dyDescent="0.45">
      <c r="B114" s="2"/>
      <c r="C114" s="86" t="b">
        <v>0</v>
      </c>
      <c r="D114" s="13" t="s">
        <v>84</v>
      </c>
      <c r="H114" s="114"/>
      <c r="I114" s="114"/>
      <c r="J114" s="114"/>
      <c r="N114" s="14"/>
    </row>
    <row r="115" spans="2:14" ht="19.5" thickBot="1" x14ac:dyDescent="0.45">
      <c r="B115" s="2"/>
      <c r="C115" s="111" t="s">
        <v>85</v>
      </c>
      <c r="D115" s="112"/>
      <c r="E115" s="112"/>
      <c r="F115" s="112"/>
      <c r="G115" s="112"/>
      <c r="H115" s="112"/>
      <c r="I115" s="112"/>
      <c r="J115" s="112"/>
      <c r="K115" s="112"/>
      <c r="L115" s="112"/>
      <c r="M115" s="112"/>
      <c r="N115" s="113"/>
    </row>
    <row r="116" spans="2:14" x14ac:dyDescent="0.4">
      <c r="B116" s="2"/>
      <c r="C116" s="84" t="b">
        <v>0</v>
      </c>
      <c r="D116" s="13" t="s">
        <v>87</v>
      </c>
      <c r="N116" s="14"/>
    </row>
    <row r="117" spans="2:14" x14ac:dyDescent="0.4">
      <c r="B117" s="2"/>
      <c r="C117" s="85" t="b">
        <v>0</v>
      </c>
      <c r="D117" s="13" t="s">
        <v>89</v>
      </c>
      <c r="N117" s="14"/>
    </row>
    <row r="118" spans="2:14" ht="19.5" thickBot="1" x14ac:dyDescent="0.45">
      <c r="B118" s="2"/>
      <c r="C118" s="86" t="b">
        <v>0</v>
      </c>
      <c r="D118" s="17" t="s">
        <v>91</v>
      </c>
      <c r="E118" s="18"/>
      <c r="F118" s="18"/>
      <c r="G118" s="18"/>
      <c r="H118" s="18"/>
      <c r="I118" s="18"/>
      <c r="J118" s="18"/>
      <c r="K118" s="18"/>
      <c r="L118" s="18"/>
      <c r="M118" s="18"/>
      <c r="N118" s="19"/>
    </row>
    <row r="119" spans="2:14" ht="6" customHeight="1" thickBot="1" x14ac:dyDescent="0.45">
      <c r="B119" s="115"/>
    </row>
    <row r="120" spans="2:14" ht="19.5" thickBot="1" x14ac:dyDescent="0.45">
      <c r="B120" s="2"/>
      <c r="C120" s="116" t="b">
        <v>0</v>
      </c>
      <c r="D120" s="117" t="s">
        <v>93</v>
      </c>
      <c r="E120" s="118"/>
      <c r="F120" s="118"/>
      <c r="G120" s="119" t="str">
        <f>IF(AND(COUNTIF(C109:C118,"TRUE")&gt;=1,COUNTIF(C120,"true")),"他選択肢と重複回答不可","")</f>
        <v/>
      </c>
      <c r="H120" s="120"/>
      <c r="I120" s="120"/>
      <c r="J120" s="120"/>
      <c r="K120" s="120"/>
      <c r="L120" s="120"/>
      <c r="M120" s="120"/>
      <c r="N120" s="121"/>
    </row>
    <row r="121" spans="2:14" x14ac:dyDescent="0.4">
      <c r="B121" s="115"/>
    </row>
    <row r="122" spans="2:14" x14ac:dyDescent="0.4">
      <c r="B122" s="4" t="s">
        <v>94</v>
      </c>
    </row>
    <row r="123" spans="2:14" s="110" customFormat="1" x14ac:dyDescent="0.4">
      <c r="B123" s="109" t="s">
        <v>77</v>
      </c>
    </row>
    <row r="124" spans="2:14" ht="9" customHeight="1" x14ac:dyDescent="0.4">
      <c r="B124" s="2"/>
    </row>
    <row r="125" spans="2:14" ht="19.5" thickBot="1" x14ac:dyDescent="0.45">
      <c r="B125" s="2"/>
      <c r="C125" s="111" t="s">
        <v>78</v>
      </c>
      <c r="D125" s="112"/>
      <c r="E125" s="112"/>
      <c r="F125" s="112"/>
      <c r="G125" s="112"/>
      <c r="H125" s="112"/>
      <c r="I125" s="112"/>
      <c r="J125" s="112"/>
      <c r="K125" s="112"/>
      <c r="L125" s="112"/>
      <c r="M125" s="112"/>
      <c r="N125" s="113"/>
    </row>
    <row r="126" spans="2:14" x14ac:dyDescent="0.4">
      <c r="B126" s="2"/>
      <c r="C126" s="84"/>
      <c r="D126" s="13" t="s">
        <v>79</v>
      </c>
      <c r="N126" s="14"/>
    </row>
    <row r="127" spans="2:14" x14ac:dyDescent="0.4">
      <c r="B127" s="2"/>
      <c r="C127" s="85"/>
      <c r="D127" s="13" t="s">
        <v>80</v>
      </c>
      <c r="N127" s="14"/>
    </row>
    <row r="128" spans="2:14" x14ac:dyDescent="0.4">
      <c r="B128" s="2"/>
      <c r="C128" s="85"/>
      <c r="D128" s="13" t="s">
        <v>81</v>
      </c>
      <c r="N128" s="14"/>
    </row>
    <row r="129" spans="2:15" x14ac:dyDescent="0.4">
      <c r="B129" s="2"/>
      <c r="C129" s="85"/>
      <c r="D129" s="13" t="s">
        <v>82</v>
      </c>
      <c r="N129" s="14"/>
    </row>
    <row r="130" spans="2:15" x14ac:dyDescent="0.4">
      <c r="B130" s="2"/>
      <c r="C130" s="85"/>
      <c r="D130" s="13" t="s">
        <v>83</v>
      </c>
      <c r="N130" s="14"/>
    </row>
    <row r="131" spans="2:15" ht="19.5" thickBot="1" x14ac:dyDescent="0.45">
      <c r="B131" s="2"/>
      <c r="C131" s="86"/>
      <c r="D131" s="13" t="s">
        <v>84</v>
      </c>
      <c r="H131" s="114"/>
      <c r="I131" s="114"/>
      <c r="J131" s="114"/>
      <c r="N131" s="14"/>
    </row>
    <row r="132" spans="2:15" ht="19.5" thickBot="1" x14ac:dyDescent="0.45">
      <c r="B132" s="2"/>
      <c r="C132" s="111" t="s">
        <v>85</v>
      </c>
      <c r="D132" s="112"/>
      <c r="E132" s="112"/>
      <c r="F132" s="112"/>
      <c r="G132" s="112"/>
      <c r="H132" s="112"/>
      <c r="I132" s="112"/>
      <c r="J132" s="112"/>
      <c r="K132" s="112"/>
      <c r="L132" s="112"/>
      <c r="M132" s="112"/>
      <c r="N132" s="113"/>
    </row>
    <row r="133" spans="2:15" x14ac:dyDescent="0.4">
      <c r="B133" s="2"/>
      <c r="C133" s="84" t="b">
        <v>0</v>
      </c>
      <c r="D133" s="13" t="s">
        <v>87</v>
      </c>
      <c r="N133" s="14"/>
    </row>
    <row r="134" spans="2:15" x14ac:dyDescent="0.4">
      <c r="B134" s="2"/>
      <c r="C134" s="85" t="b">
        <v>0</v>
      </c>
      <c r="D134" s="13" t="s">
        <v>89</v>
      </c>
      <c r="N134" s="14"/>
    </row>
    <row r="135" spans="2:15" ht="19.5" thickBot="1" x14ac:dyDescent="0.45">
      <c r="B135" s="2"/>
      <c r="C135" s="86" t="b">
        <v>0</v>
      </c>
      <c r="D135" s="17" t="s">
        <v>91</v>
      </c>
      <c r="E135" s="18"/>
      <c r="F135" s="18"/>
      <c r="G135" s="18"/>
      <c r="H135" s="18"/>
      <c r="I135" s="18"/>
      <c r="J135" s="18"/>
      <c r="K135" s="18"/>
      <c r="L135" s="18"/>
      <c r="M135" s="18"/>
      <c r="N135" s="19"/>
    </row>
    <row r="136" spans="2:15" ht="6" customHeight="1" thickBot="1" x14ac:dyDescent="0.45">
      <c r="B136" s="115"/>
    </row>
    <row r="137" spans="2:15" ht="19.5" thickBot="1" x14ac:dyDescent="0.45">
      <c r="B137" s="2"/>
      <c r="C137" s="116" t="b">
        <v>0</v>
      </c>
      <c r="D137" s="117" t="s">
        <v>96</v>
      </c>
      <c r="E137" s="118"/>
      <c r="F137" s="118"/>
      <c r="G137" s="119" t="str">
        <f>IF(AND(COUNTIF(C126:C135,"TRUE")&gt;=1,COUNTIF(C137,"true")),"他選択肢と重複回答不可","")</f>
        <v/>
      </c>
      <c r="H137" s="120"/>
      <c r="I137" s="120"/>
      <c r="J137" s="120"/>
      <c r="K137" s="120"/>
      <c r="L137" s="120"/>
      <c r="M137" s="120"/>
      <c r="N137" s="121"/>
    </row>
    <row r="138" spans="2:15" x14ac:dyDescent="0.4">
      <c r="B138" s="115"/>
    </row>
    <row r="139" spans="2:15" x14ac:dyDescent="0.4">
      <c r="B139" s="62" t="s">
        <v>97</v>
      </c>
    </row>
    <row r="140" spans="2:15" ht="9" customHeight="1" thickBot="1" x14ac:dyDescent="0.45">
      <c r="B140" s="2"/>
    </row>
    <row r="141" spans="2:15" x14ac:dyDescent="0.4">
      <c r="B141" s="2"/>
      <c r="C141" s="9"/>
      <c r="D141" s="10" t="s">
        <v>98</v>
      </c>
      <c r="E141" s="76"/>
      <c r="F141" s="76"/>
      <c r="G141" s="76"/>
      <c r="H141" s="77" t="s">
        <v>99</v>
      </c>
      <c r="I141" s="77"/>
      <c r="J141" s="77"/>
      <c r="K141" s="77"/>
      <c r="L141" s="76"/>
      <c r="M141" s="76"/>
      <c r="N141" s="12"/>
    </row>
    <row r="142" spans="2:15" x14ac:dyDescent="0.4">
      <c r="B142" s="2"/>
      <c r="C142" s="15"/>
      <c r="D142" s="78" t="s">
        <v>100</v>
      </c>
      <c r="E142" s="2"/>
      <c r="F142" s="2"/>
      <c r="G142" s="2"/>
      <c r="H142" s="79" t="s">
        <v>99</v>
      </c>
      <c r="I142" s="79"/>
      <c r="J142" s="79"/>
      <c r="K142" s="79"/>
      <c r="L142" s="2"/>
      <c r="M142" s="2"/>
      <c r="N142" s="14"/>
    </row>
    <row r="143" spans="2:15" ht="19.5" thickBot="1" x14ac:dyDescent="0.45">
      <c r="B143" s="2"/>
      <c r="C143" s="16"/>
      <c r="D143" s="80" t="s">
        <v>101</v>
      </c>
      <c r="E143" s="81"/>
      <c r="F143" s="81"/>
      <c r="G143" s="81"/>
      <c r="H143" s="91" t="s">
        <v>102</v>
      </c>
      <c r="I143" s="91"/>
      <c r="J143" s="91"/>
      <c r="K143" s="91"/>
      <c r="L143" s="81"/>
      <c r="M143" s="81"/>
      <c r="N143" s="19"/>
    </row>
    <row r="144" spans="2:15" x14ac:dyDescent="0.4">
      <c r="B144" s="2"/>
      <c r="C144" s="20"/>
      <c r="D144" s="20"/>
      <c r="E144" s="20"/>
      <c r="F144" s="20"/>
      <c r="G144" s="20"/>
      <c r="O144" s="21"/>
    </row>
    <row r="145" spans="2:15" x14ac:dyDescent="0.4">
      <c r="B145" s="4" t="s">
        <v>103</v>
      </c>
    </row>
    <row r="146" spans="2:15" x14ac:dyDescent="0.4">
      <c r="B146" s="108" t="s">
        <v>104</v>
      </c>
    </row>
    <row r="147" spans="2:15" ht="9" customHeight="1" thickBot="1" x14ac:dyDescent="0.45">
      <c r="B147" s="2"/>
    </row>
    <row r="148" spans="2:15" x14ac:dyDescent="0.4">
      <c r="B148" s="2"/>
      <c r="C148" s="84"/>
      <c r="D148" s="10" t="s">
        <v>105</v>
      </c>
      <c r="E148" s="11"/>
      <c r="F148" s="11"/>
      <c r="G148" s="11"/>
      <c r="H148" s="11"/>
      <c r="I148" s="11"/>
      <c r="J148" s="11"/>
      <c r="K148" s="11"/>
      <c r="L148" s="11"/>
      <c r="M148" s="11"/>
      <c r="N148" s="12"/>
    </row>
    <row r="149" spans="2:15" x14ac:dyDescent="0.4">
      <c r="B149" s="2"/>
      <c r="C149" s="85"/>
      <c r="D149" s="13" t="s">
        <v>106</v>
      </c>
      <c r="N149" s="14"/>
    </row>
    <row r="150" spans="2:15" x14ac:dyDescent="0.4">
      <c r="B150" s="2"/>
      <c r="C150" s="85"/>
      <c r="D150" s="13" t="s">
        <v>107</v>
      </c>
      <c r="N150" s="14"/>
    </row>
    <row r="151" spans="2:15" x14ac:dyDescent="0.4">
      <c r="B151" s="2"/>
      <c r="C151" s="85"/>
      <c r="D151" s="13" t="s">
        <v>108</v>
      </c>
      <c r="N151" s="14"/>
    </row>
    <row r="152" spans="2:15" x14ac:dyDescent="0.4">
      <c r="B152" s="2"/>
      <c r="C152" s="85"/>
      <c r="D152" s="13" t="s">
        <v>109</v>
      </c>
      <c r="N152" s="14"/>
    </row>
    <row r="153" spans="2:15" x14ac:dyDescent="0.4">
      <c r="B153" s="2"/>
      <c r="C153" s="85"/>
      <c r="D153" s="13" t="s">
        <v>110</v>
      </c>
      <c r="N153" s="14"/>
    </row>
    <row r="154" spans="2:15" x14ac:dyDescent="0.4">
      <c r="B154" s="2"/>
      <c r="C154" s="85"/>
      <c r="D154" s="13" t="s">
        <v>111</v>
      </c>
      <c r="N154" s="14"/>
    </row>
    <row r="155" spans="2:15" ht="19.5" thickBot="1" x14ac:dyDescent="0.45">
      <c r="B155" s="2"/>
      <c r="C155" s="86"/>
      <c r="D155" s="17" t="str">
        <f>IF(C155=TRUE,"８．その他　具体的に→","８．その他（具体的に）")</f>
        <v>８．その他（具体的に）</v>
      </c>
      <c r="E155" s="18"/>
      <c r="F155" s="18"/>
      <c r="G155" s="206"/>
      <c r="H155" s="206"/>
      <c r="I155" s="206"/>
      <c r="J155" s="206"/>
      <c r="K155" s="206"/>
      <c r="L155" s="206"/>
      <c r="M155" s="206"/>
      <c r="N155" s="207"/>
    </row>
    <row r="156" spans="2:15" x14ac:dyDescent="0.4">
      <c r="B156" s="2"/>
      <c r="C156" s="20"/>
      <c r="D156" s="20"/>
      <c r="E156" s="20"/>
      <c r="F156" s="20"/>
      <c r="G156" s="20"/>
      <c r="O156" s="21"/>
    </row>
    <row r="157" spans="2:15" x14ac:dyDescent="0.4">
      <c r="B157" s="62" t="s">
        <v>325</v>
      </c>
    </row>
    <row r="158" spans="2:15" ht="9" customHeight="1" thickBot="1" x14ac:dyDescent="0.45">
      <c r="B158" s="2"/>
    </row>
    <row r="159" spans="2:15" x14ac:dyDescent="0.4">
      <c r="B159" s="2"/>
      <c r="C159" s="9"/>
      <c r="D159" s="10" t="s">
        <v>98</v>
      </c>
      <c r="E159" s="76"/>
      <c r="F159" s="76"/>
      <c r="G159" s="76"/>
      <c r="H159" s="77" t="s">
        <v>112</v>
      </c>
      <c r="I159" s="77"/>
      <c r="J159" s="77"/>
      <c r="K159" s="77"/>
      <c r="L159" s="76"/>
      <c r="M159" s="76"/>
      <c r="N159" s="12"/>
    </row>
    <row r="160" spans="2:15" x14ac:dyDescent="0.4">
      <c r="B160" s="2"/>
      <c r="C160" s="15"/>
      <c r="D160" s="78" t="s">
        <v>100</v>
      </c>
      <c r="E160" s="2"/>
      <c r="F160" s="2"/>
      <c r="G160" s="2"/>
      <c r="H160" s="79" t="s">
        <v>112</v>
      </c>
      <c r="I160" s="79"/>
      <c r="J160" s="79"/>
      <c r="K160" s="79"/>
      <c r="L160" s="2"/>
      <c r="M160" s="2"/>
      <c r="N160" s="14"/>
    </row>
    <row r="161" spans="2:15" ht="19.5" thickBot="1" x14ac:dyDescent="0.45">
      <c r="B161" s="2"/>
      <c r="C161" s="16"/>
      <c r="D161" s="80" t="s">
        <v>101</v>
      </c>
      <c r="E161" s="81"/>
      <c r="F161" s="81"/>
      <c r="G161" s="81"/>
      <c r="H161" s="91" t="s">
        <v>113</v>
      </c>
      <c r="I161" s="91"/>
      <c r="J161" s="91"/>
      <c r="K161" s="91"/>
      <c r="L161" s="81"/>
      <c r="M161" s="81"/>
      <c r="N161" s="19"/>
    </row>
    <row r="162" spans="2:15" x14ac:dyDescent="0.4">
      <c r="B162" s="2"/>
      <c r="C162" s="20"/>
      <c r="D162" s="20"/>
      <c r="E162" s="20"/>
      <c r="F162" s="20"/>
      <c r="G162" s="20"/>
      <c r="O162" s="21"/>
    </row>
    <row r="163" spans="2:15" x14ac:dyDescent="0.4">
      <c r="B163" s="4" t="s">
        <v>114</v>
      </c>
    </row>
    <row r="164" spans="2:15" x14ac:dyDescent="0.4">
      <c r="B164" s="108" t="s">
        <v>104</v>
      </c>
    </row>
    <row r="165" spans="2:15" ht="9" customHeight="1" thickBot="1" x14ac:dyDescent="0.45">
      <c r="B165" s="2"/>
    </row>
    <row r="166" spans="2:15" x14ac:dyDescent="0.4">
      <c r="B166" s="2"/>
      <c r="C166" s="84"/>
      <c r="D166" s="10" t="s">
        <v>115</v>
      </c>
      <c r="E166" s="11"/>
      <c r="F166" s="11"/>
      <c r="G166" s="11"/>
      <c r="H166" s="11"/>
      <c r="I166" s="11"/>
      <c r="J166" s="11"/>
      <c r="K166" s="11"/>
      <c r="L166" s="11"/>
      <c r="M166" s="11"/>
      <c r="N166" s="12"/>
    </row>
    <row r="167" spans="2:15" x14ac:dyDescent="0.4">
      <c r="B167" s="2"/>
      <c r="C167" s="85"/>
      <c r="D167" s="13" t="s">
        <v>116</v>
      </c>
      <c r="N167" s="14"/>
    </row>
    <row r="168" spans="2:15" x14ac:dyDescent="0.4">
      <c r="B168" s="2"/>
      <c r="C168" s="85"/>
      <c r="D168" s="13" t="s">
        <v>117</v>
      </c>
      <c r="N168" s="14"/>
    </row>
    <row r="169" spans="2:15" ht="19.5" thickBot="1" x14ac:dyDescent="0.45">
      <c r="B169" s="2"/>
      <c r="C169" s="86"/>
      <c r="D169" s="17" t="str">
        <f>IF(C169=TRUE,"４．その他　具体的に→","４．その他（具体的に）")</f>
        <v>４．その他（具体的に）</v>
      </c>
      <c r="E169" s="18"/>
      <c r="F169" s="18"/>
      <c r="G169" s="206"/>
      <c r="H169" s="206"/>
      <c r="I169" s="206"/>
      <c r="J169" s="206"/>
      <c r="K169" s="206"/>
      <c r="L169" s="206"/>
      <c r="M169" s="206"/>
      <c r="N169" s="207"/>
    </row>
    <row r="170" spans="2:15" ht="25.5" customHeight="1" x14ac:dyDescent="0.4">
      <c r="B170" s="2"/>
      <c r="C170" s="20"/>
      <c r="D170" s="20"/>
      <c r="E170" s="20"/>
      <c r="F170" s="20"/>
      <c r="G170" s="20"/>
      <c r="O170" s="21"/>
    </row>
    <row r="171" spans="2:15" ht="25.5" customHeight="1" x14ac:dyDescent="0.4">
      <c r="B171" s="22" t="s">
        <v>118</v>
      </c>
      <c r="C171" s="23"/>
      <c r="D171" s="23"/>
      <c r="E171" s="23"/>
      <c r="F171" s="23"/>
      <c r="G171" s="23"/>
      <c r="H171" s="24"/>
      <c r="I171" s="24"/>
      <c r="J171" s="24"/>
      <c r="K171" s="24"/>
      <c r="L171" s="24"/>
      <c r="M171" s="24"/>
      <c r="N171" s="24"/>
      <c r="O171" s="24"/>
    </row>
    <row r="172" spans="2:15" ht="9" customHeight="1" x14ac:dyDescent="0.4">
      <c r="B172" s="2"/>
    </row>
    <row r="173" spans="2:15" x14ac:dyDescent="0.4">
      <c r="B173" s="4" t="s">
        <v>119</v>
      </c>
      <c r="C173" s="122"/>
      <c r="D173" s="122"/>
      <c r="E173" s="122"/>
    </row>
    <row r="174" spans="2:15" x14ac:dyDescent="0.4">
      <c r="B174" s="83" t="s">
        <v>120</v>
      </c>
      <c r="C174" s="122"/>
      <c r="D174" s="122"/>
      <c r="E174" s="122"/>
    </row>
    <row r="175" spans="2:15" ht="9" customHeight="1" thickBot="1" x14ac:dyDescent="0.45">
      <c r="B175" s="2"/>
    </row>
    <row r="176" spans="2:15" ht="21" customHeight="1" thickBot="1" x14ac:dyDescent="0.45">
      <c r="C176" s="123" t="s">
        <v>121</v>
      </c>
      <c r="D176" s="124"/>
      <c r="E176" s="124"/>
      <c r="F176" s="124"/>
      <c r="G176" s="125" t="s">
        <v>122</v>
      </c>
      <c r="H176" s="126"/>
      <c r="I176" s="127" t="s">
        <v>123</v>
      </c>
      <c r="J176" s="128"/>
      <c r="K176" s="140"/>
    </row>
    <row r="177" spans="2:15" ht="21" customHeight="1" thickBot="1" x14ac:dyDescent="0.45">
      <c r="C177" s="123" t="s">
        <v>124</v>
      </c>
      <c r="D177" s="124"/>
      <c r="E177" s="124"/>
      <c r="F177" s="124"/>
      <c r="G177" s="125" t="s">
        <v>122</v>
      </c>
      <c r="H177" s="126"/>
      <c r="I177" s="127" t="s">
        <v>123</v>
      </c>
      <c r="J177" s="128"/>
      <c r="K177" s="140"/>
      <c r="N177" s="129"/>
    </row>
    <row r="178" spans="2:15" ht="21" customHeight="1" thickBot="1" x14ac:dyDescent="0.45">
      <c r="C178" s="123" t="s">
        <v>125</v>
      </c>
      <c r="D178" s="124"/>
      <c r="E178" s="124"/>
      <c r="F178" s="124"/>
      <c r="G178" s="125" t="s">
        <v>122</v>
      </c>
      <c r="H178" s="126"/>
      <c r="I178" s="127" t="s">
        <v>123</v>
      </c>
      <c r="J178" s="128"/>
      <c r="K178" s="140"/>
      <c r="N178" s="129"/>
    </row>
    <row r="179" spans="2:15" ht="21" customHeight="1" thickBot="1" x14ac:dyDescent="0.45">
      <c r="C179" s="123" t="s">
        <v>126</v>
      </c>
      <c r="D179" s="124"/>
      <c r="E179" s="124"/>
      <c r="F179" s="124"/>
      <c r="G179" s="125" t="s">
        <v>122</v>
      </c>
      <c r="H179" s="126"/>
      <c r="I179" s="127" t="s">
        <v>123</v>
      </c>
      <c r="J179" s="128"/>
      <c r="K179" s="140"/>
    </row>
    <row r="180" spans="2:15" ht="21" customHeight="1" thickBot="1" x14ac:dyDescent="0.45">
      <c r="C180" s="123" t="s">
        <v>127</v>
      </c>
      <c r="D180" s="124"/>
      <c r="E180" s="124"/>
      <c r="F180" s="124"/>
      <c r="G180" s="125" t="s">
        <v>122</v>
      </c>
      <c r="H180" s="126"/>
      <c r="I180" s="127" t="s">
        <v>123</v>
      </c>
      <c r="J180" s="128"/>
      <c r="K180" s="140"/>
    </row>
    <row r="181" spans="2:15" ht="21" customHeight="1" thickBot="1" x14ac:dyDescent="0.45">
      <c r="C181" s="123" t="s">
        <v>128</v>
      </c>
      <c r="D181" s="124"/>
      <c r="E181" s="124"/>
      <c r="F181" s="124"/>
      <c r="G181" s="125" t="s">
        <v>122</v>
      </c>
      <c r="H181" s="126"/>
      <c r="I181" s="127" t="s">
        <v>123</v>
      </c>
      <c r="J181" s="128"/>
      <c r="K181" s="140"/>
      <c r="N181" s="129"/>
    </row>
    <row r="182" spans="2:15" x14ac:dyDescent="0.4">
      <c r="B182" s="115"/>
    </row>
    <row r="183" spans="2:15" x14ac:dyDescent="0.4">
      <c r="B183" s="4" t="s">
        <v>129</v>
      </c>
    </row>
    <row r="184" spans="2:15" s="110" customFormat="1" x14ac:dyDescent="0.4">
      <c r="B184" s="108" t="s">
        <v>130</v>
      </c>
    </row>
    <row r="185" spans="2:15" ht="9" customHeight="1" thickBot="1" x14ac:dyDescent="0.45">
      <c r="B185" s="2"/>
    </row>
    <row r="186" spans="2:15" x14ac:dyDescent="0.4">
      <c r="B186" s="2"/>
      <c r="C186" s="84"/>
      <c r="D186" s="10" t="s">
        <v>131</v>
      </c>
      <c r="E186" s="11"/>
      <c r="F186" s="11"/>
      <c r="G186" s="11"/>
      <c r="H186" s="11"/>
      <c r="I186" s="11"/>
      <c r="J186" s="11"/>
      <c r="K186" s="11"/>
      <c r="L186" s="11"/>
      <c r="M186" s="11"/>
      <c r="N186" s="12"/>
    </row>
    <row r="187" spans="2:15" x14ac:dyDescent="0.4">
      <c r="B187" s="2"/>
      <c r="C187" s="85"/>
      <c r="D187" s="13" t="s">
        <v>132</v>
      </c>
      <c r="N187" s="14"/>
    </row>
    <row r="188" spans="2:15" x14ac:dyDescent="0.4">
      <c r="B188" s="2"/>
      <c r="C188" s="85"/>
      <c r="D188" s="13" t="s">
        <v>133</v>
      </c>
      <c r="N188" s="14"/>
    </row>
    <row r="189" spans="2:15" x14ac:dyDescent="0.4">
      <c r="B189" s="2"/>
      <c r="C189" s="85"/>
      <c r="D189" s="13" t="s">
        <v>134</v>
      </c>
      <c r="N189" s="14"/>
    </row>
    <row r="190" spans="2:15" x14ac:dyDescent="0.4">
      <c r="B190" s="2"/>
      <c r="C190" s="85"/>
      <c r="D190" s="13" t="str">
        <f>IF(C190=TRUE,"５．その他　具体的に→","５．その他（具体的に）")</f>
        <v>５．その他（具体的に）</v>
      </c>
      <c r="G190" s="200"/>
      <c r="H190" s="200"/>
      <c r="I190" s="200"/>
      <c r="J190" s="200"/>
      <c r="K190" s="200"/>
      <c r="L190" s="200"/>
      <c r="M190" s="200"/>
      <c r="N190" s="201"/>
    </row>
    <row r="191" spans="2:15" ht="18.75" customHeight="1" thickBot="1" x14ac:dyDescent="0.45">
      <c r="B191" s="2"/>
      <c r="C191" s="130"/>
      <c r="D191" s="17" t="s">
        <v>135</v>
      </c>
      <c r="E191" s="18"/>
      <c r="F191" s="18"/>
      <c r="G191" s="87"/>
      <c r="H191" s="131" t="str">
        <f>IF(AND(COUNTIF(C186:C190,"TRUE")&gt;=1,COUNTIF(C191,"true")),"他選択肢と重複回答不可","")</f>
        <v/>
      </c>
      <c r="I191" s="87"/>
      <c r="J191" s="87"/>
      <c r="K191" s="87"/>
      <c r="L191" s="87"/>
      <c r="M191" s="87"/>
      <c r="N191" s="88"/>
    </row>
    <row r="192" spans="2:15" x14ac:dyDescent="0.4">
      <c r="B192" s="2"/>
      <c r="C192" s="20"/>
      <c r="D192" s="20"/>
      <c r="E192" s="20"/>
      <c r="F192" s="20"/>
      <c r="G192" s="20"/>
      <c r="O192" s="21"/>
    </row>
    <row r="193" spans="2:15" ht="33" customHeight="1" x14ac:dyDescent="0.4">
      <c r="B193" s="187" t="s">
        <v>136</v>
      </c>
      <c r="C193" s="187"/>
      <c r="D193" s="187"/>
      <c r="E193" s="187"/>
      <c r="F193" s="187"/>
      <c r="G193" s="187"/>
      <c r="H193" s="187"/>
      <c r="I193" s="187"/>
      <c r="J193" s="187"/>
      <c r="K193" s="187"/>
      <c r="L193" s="187"/>
      <c r="M193" s="187"/>
      <c r="N193" s="187"/>
      <c r="O193" s="187"/>
    </row>
    <row r="194" spans="2:15" ht="6" customHeight="1" thickBot="1" x14ac:dyDescent="0.45"/>
    <row r="195" spans="2:15" x14ac:dyDescent="0.4">
      <c r="C195" s="188"/>
      <c r="D195" s="189"/>
      <c r="E195" s="189"/>
      <c r="F195" s="189"/>
      <c r="G195" s="189"/>
      <c r="H195" s="189"/>
      <c r="I195" s="189"/>
      <c r="J195" s="189"/>
      <c r="K195" s="189"/>
      <c r="L195" s="189"/>
      <c r="M195" s="189"/>
      <c r="N195" s="190"/>
    </row>
    <row r="196" spans="2:15" x14ac:dyDescent="0.4">
      <c r="C196" s="191"/>
      <c r="D196" s="192"/>
      <c r="E196" s="192"/>
      <c r="F196" s="192"/>
      <c r="G196" s="192"/>
      <c r="H196" s="192"/>
      <c r="I196" s="192"/>
      <c r="J196" s="192"/>
      <c r="K196" s="192"/>
      <c r="L196" s="192"/>
      <c r="M196" s="192"/>
      <c r="N196" s="193"/>
    </row>
    <row r="197" spans="2:15" x14ac:dyDescent="0.4">
      <c r="C197" s="191"/>
      <c r="D197" s="192"/>
      <c r="E197" s="192"/>
      <c r="F197" s="192"/>
      <c r="G197" s="192"/>
      <c r="H197" s="192"/>
      <c r="I197" s="192"/>
      <c r="J197" s="192"/>
      <c r="K197" s="192"/>
      <c r="L197" s="192"/>
      <c r="M197" s="192"/>
      <c r="N197" s="193"/>
    </row>
    <row r="198" spans="2:15" ht="19.5" thickBot="1" x14ac:dyDescent="0.45">
      <c r="C198" s="194"/>
      <c r="D198" s="195"/>
      <c r="E198" s="195"/>
      <c r="F198" s="195"/>
      <c r="G198" s="195"/>
      <c r="H198" s="195"/>
      <c r="I198" s="195"/>
      <c r="J198" s="195"/>
      <c r="K198" s="195"/>
      <c r="L198" s="195"/>
      <c r="M198" s="195"/>
      <c r="N198" s="196"/>
    </row>
    <row r="200" spans="2:15" ht="25.5" customHeight="1" x14ac:dyDescent="0.4">
      <c r="B200" s="22" t="s">
        <v>137</v>
      </c>
      <c r="C200" s="23"/>
      <c r="D200" s="23"/>
      <c r="E200" s="23"/>
      <c r="F200" s="23"/>
      <c r="G200" s="23"/>
      <c r="H200" s="24"/>
      <c r="I200" s="24"/>
      <c r="J200" s="24"/>
      <c r="K200" s="24"/>
      <c r="L200" s="24"/>
      <c r="M200" s="24"/>
      <c r="N200" s="24"/>
      <c r="O200" s="24"/>
    </row>
    <row r="201" spans="2:15" ht="9" customHeight="1" thickBot="1" x14ac:dyDescent="0.45"/>
    <row r="202" spans="2:15" ht="19.5" thickBot="1" x14ac:dyDescent="0.45">
      <c r="C202" s="178" t="s">
        <v>138</v>
      </c>
      <c r="D202" s="179"/>
      <c r="E202" s="180"/>
      <c r="F202" s="197"/>
      <c r="G202" s="198"/>
      <c r="H202" s="198"/>
      <c r="I202" s="198"/>
      <c r="J202" s="198"/>
      <c r="K202" s="198"/>
      <c r="L202" s="198"/>
      <c r="M202" s="198"/>
      <c r="N202" s="199"/>
    </row>
    <row r="203" spans="2:15" ht="19.5" thickBot="1" x14ac:dyDescent="0.45">
      <c r="C203" s="178" t="s">
        <v>139</v>
      </c>
      <c r="D203" s="179"/>
      <c r="E203" s="180"/>
      <c r="F203" s="184"/>
      <c r="G203" s="185"/>
      <c r="H203" s="185"/>
      <c r="I203" s="185"/>
      <c r="J203" s="185"/>
      <c r="K203" s="185"/>
      <c r="L203" s="185"/>
      <c r="M203" s="185"/>
      <c r="N203" s="186"/>
    </row>
    <row r="204" spans="2:15" ht="19.5" thickBot="1" x14ac:dyDescent="0.45">
      <c r="C204" s="178" t="s">
        <v>140</v>
      </c>
      <c r="D204" s="179"/>
      <c r="E204" s="180"/>
      <c r="F204" s="181"/>
      <c r="G204" s="182"/>
      <c r="H204" s="182"/>
      <c r="I204" s="182"/>
      <c r="J204" s="182"/>
      <c r="K204" s="182"/>
      <c r="L204" s="182"/>
      <c r="M204" s="182"/>
      <c r="N204" s="183"/>
    </row>
    <row r="205" spans="2:15" ht="19.5" thickBot="1" x14ac:dyDescent="0.45">
      <c r="C205" s="178" t="s">
        <v>141</v>
      </c>
      <c r="D205" s="179"/>
      <c r="E205" s="180"/>
      <c r="F205" s="184"/>
      <c r="G205" s="185"/>
      <c r="H205" s="185"/>
      <c r="I205" s="185"/>
      <c r="J205" s="185"/>
      <c r="K205" s="185"/>
      <c r="L205" s="185"/>
      <c r="M205" s="185"/>
      <c r="N205" s="186"/>
    </row>
    <row r="207" spans="2:15" ht="18" customHeight="1" x14ac:dyDescent="0.4">
      <c r="C207" s="132" t="s">
        <v>421</v>
      </c>
    </row>
    <row r="210" spans="3:15" ht="18" customHeight="1" x14ac:dyDescent="0.4"/>
    <row r="212" spans="3:15" x14ac:dyDescent="0.4">
      <c r="C212" s="2"/>
      <c r="N212" s="129"/>
      <c r="O212" s="129"/>
    </row>
  </sheetData>
  <sheetProtection sheet="1" objects="1" scenarios="1"/>
  <dataConsolidate/>
  <mergeCells count="71">
    <mergeCell ref="G27:H27"/>
    <mergeCell ref="G23:H23"/>
    <mergeCell ref="G24:H24"/>
    <mergeCell ref="G25:H25"/>
    <mergeCell ref="G26:H26"/>
    <mergeCell ref="G28:H28"/>
    <mergeCell ref="C36:N36"/>
    <mergeCell ref="C38:D39"/>
    <mergeCell ref="C40:D40"/>
    <mergeCell ref="E40:F40"/>
    <mergeCell ref="G40:H40"/>
    <mergeCell ref="I40:J40"/>
    <mergeCell ref="K40:L40"/>
    <mergeCell ref="C42:D42"/>
    <mergeCell ref="E42:F42"/>
    <mergeCell ref="G42:H42"/>
    <mergeCell ref="I42:J42"/>
    <mergeCell ref="K42:L42"/>
    <mergeCell ref="C41:D41"/>
    <mergeCell ref="E41:F41"/>
    <mergeCell ref="G41:H41"/>
    <mergeCell ref="I41:J41"/>
    <mergeCell ref="K41:L41"/>
    <mergeCell ref="C44:D44"/>
    <mergeCell ref="E44:F44"/>
    <mergeCell ref="G44:H44"/>
    <mergeCell ref="I44:J44"/>
    <mergeCell ref="K44:L44"/>
    <mergeCell ref="C43:D43"/>
    <mergeCell ref="E43:F43"/>
    <mergeCell ref="G43:H43"/>
    <mergeCell ref="I43:J43"/>
    <mergeCell ref="K43:L43"/>
    <mergeCell ref="G67:N67"/>
    <mergeCell ref="C45:D45"/>
    <mergeCell ref="E45:F45"/>
    <mergeCell ref="G45:H45"/>
    <mergeCell ref="I45:J45"/>
    <mergeCell ref="K45:L45"/>
    <mergeCell ref="C46:D46"/>
    <mergeCell ref="E46:F46"/>
    <mergeCell ref="G46:H46"/>
    <mergeCell ref="I46:J46"/>
    <mergeCell ref="K46:L46"/>
    <mergeCell ref="C47:D47"/>
    <mergeCell ref="E47:F47"/>
    <mergeCell ref="G47:H47"/>
    <mergeCell ref="I47:J47"/>
    <mergeCell ref="K47:L47"/>
    <mergeCell ref="G190:N190"/>
    <mergeCell ref="I81:J81"/>
    <mergeCell ref="I82:J82"/>
    <mergeCell ref="I83:J83"/>
    <mergeCell ref="I84:J84"/>
    <mergeCell ref="I85:J85"/>
    <mergeCell ref="I86:J86"/>
    <mergeCell ref="F87:H87"/>
    <mergeCell ref="I87:J87"/>
    <mergeCell ref="G100:N100"/>
    <mergeCell ref="G155:N155"/>
    <mergeCell ref="G169:N169"/>
    <mergeCell ref="C204:E204"/>
    <mergeCell ref="F204:N204"/>
    <mergeCell ref="C205:E205"/>
    <mergeCell ref="F205:N205"/>
    <mergeCell ref="B193:O193"/>
    <mergeCell ref="C195:N198"/>
    <mergeCell ref="C202:E202"/>
    <mergeCell ref="F202:N202"/>
    <mergeCell ref="C203:E203"/>
    <mergeCell ref="F203:N203"/>
  </mergeCells>
  <phoneticPr fontId="3"/>
  <conditionalFormatting sqref="B77:J87">
    <cfRule type="expression" dxfId="36" priority="26">
      <formula>$C$73=1</formula>
    </cfRule>
  </conditionalFormatting>
  <conditionalFormatting sqref="B35:N47">
    <cfRule type="expression" dxfId="35" priority="25">
      <formula>$C$32=2</formula>
    </cfRule>
  </conditionalFormatting>
  <conditionalFormatting sqref="B59:N67">
    <cfRule type="expression" dxfId="34" priority="29">
      <formula>AND($C$53&gt;=1,$C$53&lt;=3)</formula>
    </cfRule>
  </conditionalFormatting>
  <conditionalFormatting sqref="B145:N155">
    <cfRule type="expression" dxfId="33" priority="16">
      <formula>AND($C$141&gt;=1,$C$141&lt;=2)</formula>
    </cfRule>
  </conditionalFormatting>
  <conditionalFormatting sqref="B163:N169">
    <cfRule type="expression" dxfId="32" priority="10">
      <formula>AND($C$159&gt;=1,$C$159&lt;=2)</formula>
    </cfRule>
  </conditionalFormatting>
  <conditionalFormatting sqref="C62:C67">
    <cfRule type="expression" dxfId="31" priority="28">
      <formula>AND($C$53&gt;=1,$C$53&lt;=3)</formula>
    </cfRule>
  </conditionalFormatting>
  <conditionalFormatting sqref="C101">
    <cfRule type="expression" dxfId="30" priority="1">
      <formula>H101="他選択肢と重複回答不可"</formula>
    </cfRule>
  </conditionalFormatting>
  <conditionalFormatting sqref="C120">
    <cfRule type="expression" dxfId="29" priority="21">
      <formula>G120="他選択肢と重複回答不可"</formula>
    </cfRule>
  </conditionalFormatting>
  <conditionalFormatting sqref="C137">
    <cfRule type="expression" dxfId="28" priority="19">
      <formula>G137="他選択肢と重複回答不可"</formula>
    </cfRule>
  </conditionalFormatting>
  <conditionalFormatting sqref="C148:C155">
    <cfRule type="expression" dxfId="27" priority="15">
      <formula>AND($C$141&gt;=1,$C$141&lt;=2)</formula>
    </cfRule>
  </conditionalFormatting>
  <conditionalFormatting sqref="C166:C169">
    <cfRule type="expression" dxfId="26" priority="8">
      <formula>AND($C$159&gt;=1,$C$159&lt;=2)</formula>
    </cfRule>
  </conditionalFormatting>
  <conditionalFormatting sqref="C191">
    <cfRule type="expression" dxfId="25" priority="2">
      <formula>H191="他選択肢と重複回答不可"</formula>
    </cfRule>
  </conditionalFormatting>
  <conditionalFormatting sqref="D9:D13">
    <cfRule type="expression" dxfId="24" priority="37">
      <formula>$C$9=VALUE(LEFT(D9,1))</formula>
    </cfRule>
  </conditionalFormatting>
  <conditionalFormatting sqref="D32:D33">
    <cfRule type="expression" dxfId="23" priority="36">
      <formula>$C$32=VALUE(LEFT($D32,1))</formula>
    </cfRule>
  </conditionalFormatting>
  <conditionalFormatting sqref="D53:D57">
    <cfRule type="expression" dxfId="22" priority="34">
      <formula>$C$53=VALUE(LEFT(D53,1))</formula>
    </cfRule>
  </conditionalFormatting>
  <conditionalFormatting sqref="D62:D67">
    <cfRule type="expression" dxfId="21" priority="33">
      <formula>$C62=TRUE</formula>
    </cfRule>
  </conditionalFormatting>
  <conditionalFormatting sqref="D73:D75">
    <cfRule type="expression" dxfId="20" priority="31">
      <formula>$C$73=VALUE(LEFT(D73,1))</formula>
    </cfRule>
  </conditionalFormatting>
  <conditionalFormatting sqref="D92:D101">
    <cfRule type="expression" dxfId="19" priority="24">
      <formula>$C92=TRUE</formula>
    </cfRule>
  </conditionalFormatting>
  <conditionalFormatting sqref="D109:D120">
    <cfRule type="expression" dxfId="18" priority="22">
      <formula>$C109=TRUE</formula>
    </cfRule>
  </conditionalFormatting>
  <conditionalFormatting sqref="D126:D137">
    <cfRule type="expression" dxfId="17" priority="20">
      <formula>$C126=TRUE</formula>
    </cfRule>
  </conditionalFormatting>
  <conditionalFormatting sqref="D141:D143">
    <cfRule type="expression" dxfId="16" priority="13">
      <formula>$C$141=VALUE(LEFT(D141,1))</formula>
    </cfRule>
  </conditionalFormatting>
  <conditionalFormatting sqref="D148:D155">
    <cfRule type="expression" dxfId="15" priority="18">
      <formula>$C148=TRUE</formula>
    </cfRule>
  </conditionalFormatting>
  <conditionalFormatting sqref="D159:D161">
    <cfRule type="expression" dxfId="14" priority="6">
      <formula>$C$159=VALUE(LEFT(D159,1))</formula>
    </cfRule>
  </conditionalFormatting>
  <conditionalFormatting sqref="D166:D169">
    <cfRule type="expression" dxfId="13" priority="9">
      <formula>$C166=TRUE</formula>
    </cfRule>
  </conditionalFormatting>
  <conditionalFormatting sqref="D186:D191">
    <cfRule type="expression" dxfId="12" priority="4">
      <formula>$C186=TRUE</formula>
    </cfRule>
  </conditionalFormatting>
  <conditionalFormatting sqref="E32:G33">
    <cfRule type="expression" dxfId="11" priority="35">
      <formula>$C$32=VALUE(LEFT($D32,1))</formula>
    </cfRule>
  </conditionalFormatting>
  <conditionalFormatting sqref="F87:H87">
    <cfRule type="expression" dxfId="10" priority="27">
      <formula>$I$87&gt;0</formula>
    </cfRule>
  </conditionalFormatting>
  <conditionalFormatting sqref="G67">
    <cfRule type="expression" dxfId="9" priority="32">
      <formula>$C67=TRUE</formula>
    </cfRule>
  </conditionalFormatting>
  <conditionalFormatting sqref="G100">
    <cfRule type="expression" dxfId="8" priority="23">
      <formula>$C100=TRUE</formula>
    </cfRule>
  </conditionalFormatting>
  <conditionalFormatting sqref="G155">
    <cfRule type="expression" dxfId="7" priority="17">
      <formula>$C155=TRUE</formula>
    </cfRule>
  </conditionalFormatting>
  <conditionalFormatting sqref="G169">
    <cfRule type="expression" dxfId="6" priority="11">
      <formula>$C169=TRUE</formula>
    </cfRule>
  </conditionalFormatting>
  <conditionalFormatting sqref="G190">
    <cfRule type="expression" dxfId="5" priority="3">
      <formula>$C190=TRUE</formula>
    </cfRule>
  </conditionalFormatting>
  <conditionalFormatting sqref="G176:J181">
    <cfRule type="expression" dxfId="4" priority="5">
      <formula>$K176=VALUE(LEFT(G176,1))</formula>
    </cfRule>
  </conditionalFormatting>
  <conditionalFormatting sqref="H53:H57">
    <cfRule type="expression" dxfId="3" priority="30">
      <formula>$C$53=VALUE(LEFT(D53,1))</formula>
    </cfRule>
  </conditionalFormatting>
  <conditionalFormatting sqref="H73:H75">
    <cfRule type="expression" dxfId="2" priority="12">
      <formula>$C$73=VALUE(LEFT(D73,1))</formula>
    </cfRule>
  </conditionalFormatting>
  <conditionalFormatting sqref="H141:H143">
    <cfRule type="expression" dxfId="1" priority="14">
      <formula>$C$141=VALUE(LEFT(D141,1))</formula>
    </cfRule>
  </conditionalFormatting>
  <conditionalFormatting sqref="H159:H161">
    <cfRule type="expression" dxfId="0" priority="7">
      <formula>$C$159=VALUE(LEFT(D159,1))</formula>
    </cfRule>
  </conditionalFormatting>
  <dataValidations disablePrompts="1" count="3">
    <dataValidation type="whole" allowBlank="1" showInputMessage="1" showErrorMessage="1" error="数値のみ記入してください。" sqref="G27:H28" xr:uid="{E877936E-ADD4-4AC6-BE94-8EF47D6AC7C5}">
      <formula1>0</formula1>
      <formula2>9999999999</formula2>
    </dataValidation>
    <dataValidation imeMode="on" allowBlank="1" showInputMessage="1" showErrorMessage="1" sqref="F87:H87" xr:uid="{5809C2BE-3DF5-4E04-A39F-9E3721E9B2B4}"/>
    <dataValidation type="whole" errorStyle="warning" imeMode="off" allowBlank="1" showInputMessage="1" showErrorMessage="1" errorTitle="整数を入力してください。" error="小数点や「～」は使用しないでください。" sqref="G23:H26 E40:L46 I81:J87" xr:uid="{38B14D69-4EB0-41F1-92B8-B0FFA1258435}">
      <formula1>0</formula1>
      <formula2>999999</formula2>
    </dataValidation>
  </dataValidations>
  <pageMargins left="0.23622047244094491" right="0.23622047244094491" top="0.35433070866141736" bottom="0.35433070866141736" header="0.31496062992125984" footer="0.31496062992125984"/>
  <pageSetup paperSize="9" scale="92" orientation="portrait" r:id="rId1"/>
  <rowBreaks count="5" manualBreakCount="5">
    <brk id="48" max="16383" man="1"/>
    <brk id="68" max="16383" man="1"/>
    <brk id="102" max="16383" man="1"/>
    <brk id="138" max="15" man="1"/>
    <brk id="170" max="15"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xdr:col>
                    <xdr:colOff>123825</xdr:colOff>
                    <xdr:row>8</xdr:row>
                    <xdr:rowOff>9525</xdr:rowOff>
                  </from>
                  <to>
                    <xdr:col>2</xdr:col>
                    <xdr:colOff>409575</xdr:colOff>
                    <xdr:row>8</xdr:row>
                    <xdr:rowOff>228600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123825</xdr:colOff>
                    <xdr:row>9</xdr:row>
                    <xdr:rowOff>9525</xdr:rowOff>
                  </from>
                  <to>
                    <xdr:col>2</xdr:col>
                    <xdr:colOff>409575</xdr:colOff>
                    <xdr:row>9</xdr:row>
                    <xdr:rowOff>219075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2</xdr:col>
                    <xdr:colOff>123825</xdr:colOff>
                    <xdr:row>10</xdr:row>
                    <xdr:rowOff>19050</xdr:rowOff>
                  </from>
                  <to>
                    <xdr:col>2</xdr:col>
                    <xdr:colOff>409575</xdr:colOff>
                    <xdr:row>10</xdr:row>
                    <xdr:rowOff>238125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2</xdr:col>
                    <xdr:colOff>123825</xdr:colOff>
                    <xdr:row>11</xdr:row>
                    <xdr:rowOff>9525</xdr:rowOff>
                  </from>
                  <to>
                    <xdr:col>2</xdr:col>
                    <xdr:colOff>409575</xdr:colOff>
                    <xdr:row>11</xdr:row>
                    <xdr:rowOff>228600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2</xdr:col>
                    <xdr:colOff>123825</xdr:colOff>
                    <xdr:row>12</xdr:row>
                    <xdr:rowOff>9525</xdr:rowOff>
                  </from>
                  <to>
                    <xdr:col>2</xdr:col>
                    <xdr:colOff>409575</xdr:colOff>
                    <xdr:row>12</xdr:row>
                    <xdr:rowOff>228600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1</xdr:col>
                    <xdr:colOff>152400</xdr:colOff>
                    <xdr:row>8</xdr:row>
                    <xdr:rowOff>0</xdr:rowOff>
                  </from>
                  <to>
                    <xdr:col>2</xdr:col>
                    <xdr:colOff>447675</xdr:colOff>
                    <xdr:row>13</xdr:row>
                    <xdr:rowOff>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2</xdr:col>
                    <xdr:colOff>133350</xdr:colOff>
                    <xdr:row>31</xdr:row>
                    <xdr:rowOff>0</xdr:rowOff>
                  </from>
                  <to>
                    <xdr:col>2</xdr:col>
                    <xdr:colOff>438150</xdr:colOff>
                    <xdr:row>32</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2</xdr:col>
                    <xdr:colOff>133350</xdr:colOff>
                    <xdr:row>32</xdr:row>
                    <xdr:rowOff>19050</xdr:rowOff>
                  </from>
                  <to>
                    <xdr:col>2</xdr:col>
                    <xdr:colOff>438150</xdr:colOff>
                    <xdr:row>33</xdr:row>
                    <xdr:rowOff>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2</xdr:col>
                    <xdr:colOff>123825</xdr:colOff>
                    <xdr:row>52</xdr:row>
                    <xdr:rowOff>9525</xdr:rowOff>
                  </from>
                  <to>
                    <xdr:col>2</xdr:col>
                    <xdr:colOff>409575</xdr:colOff>
                    <xdr:row>52</xdr:row>
                    <xdr:rowOff>228600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2</xdr:col>
                    <xdr:colOff>123825</xdr:colOff>
                    <xdr:row>53</xdr:row>
                    <xdr:rowOff>9525</xdr:rowOff>
                  </from>
                  <to>
                    <xdr:col>2</xdr:col>
                    <xdr:colOff>409575</xdr:colOff>
                    <xdr:row>53</xdr:row>
                    <xdr:rowOff>219075</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2</xdr:col>
                    <xdr:colOff>123825</xdr:colOff>
                    <xdr:row>54</xdr:row>
                    <xdr:rowOff>19050</xdr:rowOff>
                  </from>
                  <to>
                    <xdr:col>2</xdr:col>
                    <xdr:colOff>409575</xdr:colOff>
                    <xdr:row>54</xdr:row>
                    <xdr:rowOff>238125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2</xdr:col>
                    <xdr:colOff>123825</xdr:colOff>
                    <xdr:row>55</xdr:row>
                    <xdr:rowOff>9525</xdr:rowOff>
                  </from>
                  <to>
                    <xdr:col>2</xdr:col>
                    <xdr:colOff>409575</xdr:colOff>
                    <xdr:row>55</xdr:row>
                    <xdr:rowOff>228600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2</xdr:col>
                    <xdr:colOff>123825</xdr:colOff>
                    <xdr:row>56</xdr:row>
                    <xdr:rowOff>9525</xdr:rowOff>
                  </from>
                  <to>
                    <xdr:col>2</xdr:col>
                    <xdr:colOff>409575</xdr:colOff>
                    <xdr:row>56</xdr:row>
                    <xdr:rowOff>228600</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1</xdr:col>
                    <xdr:colOff>152400</xdr:colOff>
                    <xdr:row>52</xdr:row>
                    <xdr:rowOff>0</xdr:rowOff>
                  </from>
                  <to>
                    <xdr:col>2</xdr:col>
                    <xdr:colOff>447675</xdr:colOff>
                    <xdr:row>57</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123825</xdr:colOff>
                    <xdr:row>61</xdr:row>
                    <xdr:rowOff>9525</xdr:rowOff>
                  </from>
                  <to>
                    <xdr:col>2</xdr:col>
                    <xdr:colOff>381000</xdr:colOff>
                    <xdr:row>62</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123825</xdr:colOff>
                    <xdr:row>62</xdr:row>
                    <xdr:rowOff>0</xdr:rowOff>
                  </from>
                  <to>
                    <xdr:col>2</xdr:col>
                    <xdr:colOff>381000</xdr:colOff>
                    <xdr:row>63</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123825</xdr:colOff>
                    <xdr:row>63</xdr:row>
                    <xdr:rowOff>0</xdr:rowOff>
                  </from>
                  <to>
                    <xdr:col>2</xdr:col>
                    <xdr:colOff>381000</xdr:colOff>
                    <xdr:row>64</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123825</xdr:colOff>
                    <xdr:row>64</xdr:row>
                    <xdr:rowOff>0</xdr:rowOff>
                  </from>
                  <to>
                    <xdr:col>2</xdr:col>
                    <xdr:colOff>381000</xdr:colOff>
                    <xdr:row>65</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123825</xdr:colOff>
                    <xdr:row>65</xdr:row>
                    <xdr:rowOff>9525</xdr:rowOff>
                  </from>
                  <to>
                    <xdr:col>2</xdr:col>
                    <xdr:colOff>381000</xdr:colOff>
                    <xdr:row>66</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123825</xdr:colOff>
                    <xdr:row>66</xdr:row>
                    <xdr:rowOff>9525</xdr:rowOff>
                  </from>
                  <to>
                    <xdr:col>2</xdr:col>
                    <xdr:colOff>381000</xdr:colOff>
                    <xdr:row>67</xdr:row>
                    <xdr:rowOff>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2</xdr:col>
                    <xdr:colOff>123825</xdr:colOff>
                    <xdr:row>72</xdr:row>
                    <xdr:rowOff>9525</xdr:rowOff>
                  </from>
                  <to>
                    <xdr:col>2</xdr:col>
                    <xdr:colOff>409575</xdr:colOff>
                    <xdr:row>72</xdr:row>
                    <xdr:rowOff>228600</xdr:rowOff>
                  </to>
                </anchor>
              </controlPr>
            </control>
          </mc:Choice>
        </mc:AlternateContent>
        <mc:AlternateContent xmlns:mc="http://schemas.openxmlformats.org/markup-compatibility/2006">
          <mc:Choice Requires="x14">
            <control shapeId="2070" r:id="rId25" name="Option Button 22">
              <controlPr defaultSize="0" autoFill="0" autoLine="0" autoPict="0">
                <anchor moveWithCells="1">
                  <from>
                    <xdr:col>2</xdr:col>
                    <xdr:colOff>123825</xdr:colOff>
                    <xdr:row>73</xdr:row>
                    <xdr:rowOff>9525</xdr:rowOff>
                  </from>
                  <to>
                    <xdr:col>2</xdr:col>
                    <xdr:colOff>409575</xdr:colOff>
                    <xdr:row>73</xdr:row>
                    <xdr:rowOff>219075</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2</xdr:col>
                    <xdr:colOff>123825</xdr:colOff>
                    <xdr:row>74</xdr:row>
                    <xdr:rowOff>28575</xdr:rowOff>
                  </from>
                  <to>
                    <xdr:col>2</xdr:col>
                    <xdr:colOff>409575</xdr:colOff>
                    <xdr:row>74</xdr:row>
                    <xdr:rowOff>247650</xdr:rowOff>
                  </to>
                </anchor>
              </controlPr>
            </control>
          </mc:Choice>
        </mc:AlternateContent>
        <mc:AlternateContent xmlns:mc="http://schemas.openxmlformats.org/markup-compatibility/2006">
          <mc:Choice Requires="x14">
            <control shapeId="2072" r:id="rId27" name="Group Box 24">
              <controlPr defaultSize="0" autoFill="0" autoPict="0">
                <anchor moveWithCells="1">
                  <from>
                    <xdr:col>1</xdr:col>
                    <xdr:colOff>152400</xdr:colOff>
                    <xdr:row>72</xdr:row>
                    <xdr:rowOff>0</xdr:rowOff>
                  </from>
                  <to>
                    <xdr:col>2</xdr:col>
                    <xdr:colOff>447675</xdr:colOff>
                    <xdr:row>75</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xdr:col>
                    <xdr:colOff>123825</xdr:colOff>
                    <xdr:row>91</xdr:row>
                    <xdr:rowOff>9525</xdr:rowOff>
                  </from>
                  <to>
                    <xdr:col>2</xdr:col>
                    <xdr:colOff>381000</xdr:colOff>
                    <xdr:row>92</xdr:row>
                    <xdr:rowOff>9525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xdr:col>
                    <xdr:colOff>123825</xdr:colOff>
                    <xdr:row>91</xdr:row>
                    <xdr:rowOff>238125</xdr:rowOff>
                  </from>
                  <to>
                    <xdr:col>2</xdr:col>
                    <xdr:colOff>381000</xdr:colOff>
                    <xdr:row>92</xdr:row>
                    <xdr:rowOff>238125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xdr:col>
                    <xdr:colOff>123825</xdr:colOff>
                    <xdr:row>92</xdr:row>
                    <xdr:rowOff>238125</xdr:rowOff>
                  </from>
                  <to>
                    <xdr:col>2</xdr:col>
                    <xdr:colOff>381000</xdr:colOff>
                    <xdr:row>93</xdr:row>
                    <xdr:rowOff>238125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123825</xdr:colOff>
                    <xdr:row>93</xdr:row>
                    <xdr:rowOff>238125</xdr:rowOff>
                  </from>
                  <to>
                    <xdr:col>2</xdr:col>
                    <xdr:colOff>381000</xdr:colOff>
                    <xdr:row>94</xdr:row>
                    <xdr:rowOff>238125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123825</xdr:colOff>
                    <xdr:row>94</xdr:row>
                    <xdr:rowOff>238125</xdr:rowOff>
                  </from>
                  <to>
                    <xdr:col>2</xdr:col>
                    <xdr:colOff>381000</xdr:colOff>
                    <xdr:row>95</xdr:row>
                    <xdr:rowOff>238125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xdr:col>
                    <xdr:colOff>123825</xdr:colOff>
                    <xdr:row>95</xdr:row>
                    <xdr:rowOff>238125</xdr:rowOff>
                  </from>
                  <to>
                    <xdr:col>2</xdr:col>
                    <xdr:colOff>381000</xdr:colOff>
                    <xdr:row>96</xdr:row>
                    <xdr:rowOff>228600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123825</xdr:colOff>
                    <xdr:row>97</xdr:row>
                    <xdr:rowOff>0</xdr:rowOff>
                  </from>
                  <to>
                    <xdr:col>2</xdr:col>
                    <xdr:colOff>381000</xdr:colOff>
                    <xdr:row>98</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123825</xdr:colOff>
                    <xdr:row>97</xdr:row>
                    <xdr:rowOff>228600</xdr:rowOff>
                  </from>
                  <to>
                    <xdr:col>2</xdr:col>
                    <xdr:colOff>381000</xdr:colOff>
                    <xdr:row>98</xdr:row>
                    <xdr:rowOff>228600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123825</xdr:colOff>
                    <xdr:row>98</xdr:row>
                    <xdr:rowOff>228600</xdr:rowOff>
                  </from>
                  <to>
                    <xdr:col>2</xdr:col>
                    <xdr:colOff>381000</xdr:colOff>
                    <xdr:row>100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xdr:col>
                    <xdr:colOff>123825</xdr:colOff>
                    <xdr:row>108</xdr:row>
                    <xdr:rowOff>9525</xdr:rowOff>
                  </from>
                  <to>
                    <xdr:col>2</xdr:col>
                    <xdr:colOff>381000</xdr:colOff>
                    <xdr:row>109</xdr:row>
                    <xdr:rowOff>9525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xdr:col>
                    <xdr:colOff>123825</xdr:colOff>
                    <xdr:row>108</xdr:row>
                    <xdr:rowOff>238125</xdr:rowOff>
                  </from>
                  <to>
                    <xdr:col>2</xdr:col>
                    <xdr:colOff>381000</xdr:colOff>
                    <xdr:row>109</xdr:row>
                    <xdr:rowOff>238125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xdr:col>
                    <xdr:colOff>123825</xdr:colOff>
                    <xdr:row>109</xdr:row>
                    <xdr:rowOff>238125</xdr:rowOff>
                  </from>
                  <to>
                    <xdr:col>2</xdr:col>
                    <xdr:colOff>381000</xdr:colOff>
                    <xdr:row>110</xdr:row>
                    <xdr:rowOff>238125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xdr:col>
                    <xdr:colOff>123825</xdr:colOff>
                    <xdr:row>110</xdr:row>
                    <xdr:rowOff>238125</xdr:rowOff>
                  </from>
                  <to>
                    <xdr:col>2</xdr:col>
                    <xdr:colOff>381000</xdr:colOff>
                    <xdr:row>111</xdr:row>
                    <xdr:rowOff>238125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2</xdr:col>
                    <xdr:colOff>123825</xdr:colOff>
                    <xdr:row>111</xdr:row>
                    <xdr:rowOff>238125</xdr:rowOff>
                  </from>
                  <to>
                    <xdr:col>2</xdr:col>
                    <xdr:colOff>381000</xdr:colOff>
                    <xdr:row>112</xdr:row>
                    <xdr:rowOff>238125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xdr:col>
                    <xdr:colOff>123825</xdr:colOff>
                    <xdr:row>112</xdr:row>
                    <xdr:rowOff>238125</xdr:rowOff>
                  </from>
                  <to>
                    <xdr:col>2</xdr:col>
                    <xdr:colOff>381000</xdr:colOff>
                    <xdr:row>113</xdr:row>
                    <xdr:rowOff>238125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2</xdr:col>
                    <xdr:colOff>123825</xdr:colOff>
                    <xdr:row>115</xdr:row>
                    <xdr:rowOff>9525</xdr:rowOff>
                  </from>
                  <to>
                    <xdr:col>2</xdr:col>
                    <xdr:colOff>381000</xdr:colOff>
                    <xdr:row>116</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xdr:col>
                    <xdr:colOff>123825</xdr:colOff>
                    <xdr:row>115</xdr:row>
                    <xdr:rowOff>238125</xdr:rowOff>
                  </from>
                  <to>
                    <xdr:col>2</xdr:col>
                    <xdr:colOff>381000</xdr:colOff>
                    <xdr:row>116</xdr:row>
                    <xdr:rowOff>238125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xdr:col>
                    <xdr:colOff>123825</xdr:colOff>
                    <xdr:row>119</xdr:row>
                    <xdr:rowOff>0</xdr:rowOff>
                  </from>
                  <to>
                    <xdr:col>2</xdr:col>
                    <xdr:colOff>381000</xdr:colOff>
                    <xdr:row>120</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xdr:col>
                    <xdr:colOff>123825</xdr:colOff>
                    <xdr:row>117</xdr:row>
                    <xdr:rowOff>9525</xdr:rowOff>
                  </from>
                  <to>
                    <xdr:col>2</xdr:col>
                    <xdr:colOff>381000</xdr:colOff>
                    <xdr:row>117</xdr:row>
                    <xdr:rowOff>247650</xdr:rowOff>
                  </to>
                </anchor>
              </controlPr>
            </control>
          </mc:Choice>
        </mc:AlternateContent>
        <mc:AlternateContent xmlns:mc="http://schemas.openxmlformats.org/markup-compatibility/2006">
          <mc:Choice Requires="x14">
            <control shapeId="2092" r:id="rId47" name="Option Button 44">
              <controlPr defaultSize="0" autoFill="0" autoLine="0" autoPict="0">
                <anchor moveWithCells="1">
                  <from>
                    <xdr:col>2</xdr:col>
                    <xdr:colOff>123825</xdr:colOff>
                    <xdr:row>140</xdr:row>
                    <xdr:rowOff>9525</xdr:rowOff>
                  </from>
                  <to>
                    <xdr:col>2</xdr:col>
                    <xdr:colOff>409575</xdr:colOff>
                    <xdr:row>140</xdr:row>
                    <xdr:rowOff>219075</xdr:rowOff>
                  </to>
                </anchor>
              </controlPr>
            </control>
          </mc:Choice>
        </mc:AlternateContent>
        <mc:AlternateContent xmlns:mc="http://schemas.openxmlformats.org/markup-compatibility/2006">
          <mc:Choice Requires="x14">
            <control shapeId="2093" r:id="rId48" name="Option Button 45">
              <controlPr defaultSize="0" autoFill="0" autoLine="0" autoPict="0">
                <anchor moveWithCells="1">
                  <from>
                    <xdr:col>2</xdr:col>
                    <xdr:colOff>123825</xdr:colOff>
                    <xdr:row>141</xdr:row>
                    <xdr:rowOff>9525</xdr:rowOff>
                  </from>
                  <to>
                    <xdr:col>2</xdr:col>
                    <xdr:colOff>409575</xdr:colOff>
                    <xdr:row>141</xdr:row>
                    <xdr:rowOff>219075</xdr:rowOff>
                  </to>
                </anchor>
              </controlPr>
            </control>
          </mc:Choice>
        </mc:AlternateContent>
        <mc:AlternateContent xmlns:mc="http://schemas.openxmlformats.org/markup-compatibility/2006">
          <mc:Choice Requires="x14">
            <control shapeId="2094" r:id="rId49" name="Option Button 46">
              <controlPr defaultSize="0" autoFill="0" autoLine="0" autoPict="0">
                <anchor moveWithCells="1">
                  <from>
                    <xdr:col>2</xdr:col>
                    <xdr:colOff>123825</xdr:colOff>
                    <xdr:row>142</xdr:row>
                    <xdr:rowOff>19050</xdr:rowOff>
                  </from>
                  <to>
                    <xdr:col>2</xdr:col>
                    <xdr:colOff>409575</xdr:colOff>
                    <xdr:row>142</xdr:row>
                    <xdr:rowOff>228600</xdr:rowOff>
                  </to>
                </anchor>
              </controlPr>
            </control>
          </mc:Choice>
        </mc:AlternateContent>
        <mc:AlternateContent xmlns:mc="http://schemas.openxmlformats.org/markup-compatibility/2006">
          <mc:Choice Requires="x14">
            <control shapeId="2095" r:id="rId50" name="Group Box 47">
              <controlPr defaultSize="0" autoFill="0" autoPict="0">
                <anchor moveWithCells="1">
                  <from>
                    <xdr:col>1</xdr:col>
                    <xdr:colOff>152400</xdr:colOff>
                    <xdr:row>140</xdr:row>
                    <xdr:rowOff>0</xdr:rowOff>
                  </from>
                  <to>
                    <xdr:col>2</xdr:col>
                    <xdr:colOff>447675</xdr:colOff>
                    <xdr:row>143</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xdr:col>
                    <xdr:colOff>123825</xdr:colOff>
                    <xdr:row>147</xdr:row>
                    <xdr:rowOff>9525</xdr:rowOff>
                  </from>
                  <to>
                    <xdr:col>2</xdr:col>
                    <xdr:colOff>381000</xdr:colOff>
                    <xdr:row>148</xdr:row>
                    <xdr:rowOff>9525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2</xdr:col>
                    <xdr:colOff>123825</xdr:colOff>
                    <xdr:row>148</xdr:row>
                    <xdr:rowOff>0</xdr:rowOff>
                  </from>
                  <to>
                    <xdr:col>2</xdr:col>
                    <xdr:colOff>381000</xdr:colOff>
                    <xdr:row>149</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xdr:col>
                    <xdr:colOff>123825</xdr:colOff>
                    <xdr:row>149</xdr:row>
                    <xdr:rowOff>0</xdr:rowOff>
                  </from>
                  <to>
                    <xdr:col>2</xdr:col>
                    <xdr:colOff>381000</xdr:colOff>
                    <xdr:row>150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xdr:col>
                    <xdr:colOff>123825</xdr:colOff>
                    <xdr:row>150</xdr:row>
                    <xdr:rowOff>0</xdr:rowOff>
                  </from>
                  <to>
                    <xdr:col>2</xdr:col>
                    <xdr:colOff>381000</xdr:colOff>
                    <xdr:row>151</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xdr:col>
                    <xdr:colOff>123825</xdr:colOff>
                    <xdr:row>151</xdr:row>
                    <xdr:rowOff>0</xdr:rowOff>
                  </from>
                  <to>
                    <xdr:col>2</xdr:col>
                    <xdr:colOff>381000</xdr:colOff>
                    <xdr:row>152</xdr:row>
                    <xdr:rowOff>9525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xdr:col>
                    <xdr:colOff>123825</xdr:colOff>
                    <xdr:row>152</xdr:row>
                    <xdr:rowOff>9525</xdr:rowOff>
                  </from>
                  <to>
                    <xdr:col>2</xdr:col>
                    <xdr:colOff>381000</xdr:colOff>
                    <xdr:row>153</xdr:row>
                    <xdr:rowOff>9525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xdr:col>
                    <xdr:colOff>123825</xdr:colOff>
                    <xdr:row>152</xdr:row>
                    <xdr:rowOff>238125</xdr:rowOff>
                  </from>
                  <to>
                    <xdr:col>2</xdr:col>
                    <xdr:colOff>381000</xdr:colOff>
                    <xdr:row>153</xdr:row>
                    <xdr:rowOff>238125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2</xdr:col>
                    <xdr:colOff>123825</xdr:colOff>
                    <xdr:row>154</xdr:row>
                    <xdr:rowOff>9525</xdr:rowOff>
                  </from>
                  <to>
                    <xdr:col>2</xdr:col>
                    <xdr:colOff>381000</xdr:colOff>
                    <xdr:row>155</xdr:row>
                    <xdr:rowOff>0</xdr:rowOff>
                  </to>
                </anchor>
              </controlPr>
            </control>
          </mc:Choice>
        </mc:AlternateContent>
        <mc:AlternateContent xmlns:mc="http://schemas.openxmlformats.org/markup-compatibility/2006">
          <mc:Choice Requires="x14">
            <control shapeId="2104" r:id="rId59" name="Option Button 56">
              <controlPr defaultSize="0" autoFill="0" autoLine="0" autoPict="0">
                <anchor moveWithCells="1">
                  <from>
                    <xdr:col>2</xdr:col>
                    <xdr:colOff>123825</xdr:colOff>
                    <xdr:row>158</xdr:row>
                    <xdr:rowOff>9525</xdr:rowOff>
                  </from>
                  <to>
                    <xdr:col>2</xdr:col>
                    <xdr:colOff>409575</xdr:colOff>
                    <xdr:row>158</xdr:row>
                    <xdr:rowOff>219075</xdr:rowOff>
                  </to>
                </anchor>
              </controlPr>
            </control>
          </mc:Choice>
        </mc:AlternateContent>
        <mc:AlternateContent xmlns:mc="http://schemas.openxmlformats.org/markup-compatibility/2006">
          <mc:Choice Requires="x14">
            <control shapeId="2105" r:id="rId60" name="Option Button 57">
              <controlPr defaultSize="0" autoFill="0" autoLine="0" autoPict="0">
                <anchor moveWithCells="1">
                  <from>
                    <xdr:col>2</xdr:col>
                    <xdr:colOff>123825</xdr:colOff>
                    <xdr:row>159</xdr:row>
                    <xdr:rowOff>9525</xdr:rowOff>
                  </from>
                  <to>
                    <xdr:col>2</xdr:col>
                    <xdr:colOff>409575</xdr:colOff>
                    <xdr:row>159</xdr:row>
                    <xdr:rowOff>219075</xdr:rowOff>
                  </to>
                </anchor>
              </controlPr>
            </control>
          </mc:Choice>
        </mc:AlternateContent>
        <mc:AlternateContent xmlns:mc="http://schemas.openxmlformats.org/markup-compatibility/2006">
          <mc:Choice Requires="x14">
            <control shapeId="2106" r:id="rId61" name="Option Button 58">
              <controlPr defaultSize="0" autoFill="0" autoLine="0" autoPict="0">
                <anchor moveWithCells="1">
                  <from>
                    <xdr:col>2</xdr:col>
                    <xdr:colOff>123825</xdr:colOff>
                    <xdr:row>160</xdr:row>
                    <xdr:rowOff>19050</xdr:rowOff>
                  </from>
                  <to>
                    <xdr:col>2</xdr:col>
                    <xdr:colOff>409575</xdr:colOff>
                    <xdr:row>160</xdr:row>
                    <xdr:rowOff>228600</xdr:rowOff>
                  </to>
                </anchor>
              </controlPr>
            </control>
          </mc:Choice>
        </mc:AlternateContent>
        <mc:AlternateContent xmlns:mc="http://schemas.openxmlformats.org/markup-compatibility/2006">
          <mc:Choice Requires="x14">
            <control shapeId="2107" r:id="rId62" name="Group Box 59">
              <controlPr defaultSize="0" autoFill="0" autoPict="0">
                <anchor moveWithCells="1">
                  <from>
                    <xdr:col>1</xdr:col>
                    <xdr:colOff>152400</xdr:colOff>
                    <xdr:row>158</xdr:row>
                    <xdr:rowOff>0</xdr:rowOff>
                  </from>
                  <to>
                    <xdr:col>2</xdr:col>
                    <xdr:colOff>447675</xdr:colOff>
                    <xdr:row>161</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2</xdr:col>
                    <xdr:colOff>123825</xdr:colOff>
                    <xdr:row>164</xdr:row>
                    <xdr:rowOff>114300</xdr:rowOff>
                  </from>
                  <to>
                    <xdr:col>2</xdr:col>
                    <xdr:colOff>381000</xdr:colOff>
                    <xdr:row>166</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2</xdr:col>
                    <xdr:colOff>123825</xdr:colOff>
                    <xdr:row>165</xdr:row>
                    <xdr:rowOff>228600</xdr:rowOff>
                  </from>
                  <to>
                    <xdr:col>2</xdr:col>
                    <xdr:colOff>381000</xdr:colOff>
                    <xdr:row>166</xdr:row>
                    <xdr:rowOff>228600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2</xdr:col>
                    <xdr:colOff>123825</xdr:colOff>
                    <xdr:row>166</xdr:row>
                    <xdr:rowOff>228600</xdr:rowOff>
                  </from>
                  <to>
                    <xdr:col>2</xdr:col>
                    <xdr:colOff>381000</xdr:colOff>
                    <xdr:row>167</xdr:row>
                    <xdr:rowOff>228600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xdr:col>
                    <xdr:colOff>123825</xdr:colOff>
                    <xdr:row>167</xdr:row>
                    <xdr:rowOff>238125</xdr:rowOff>
                  </from>
                  <to>
                    <xdr:col>2</xdr:col>
                    <xdr:colOff>381000</xdr:colOff>
                    <xdr:row>168</xdr:row>
                    <xdr:rowOff>238125</xdr:rowOff>
                  </to>
                </anchor>
              </controlPr>
            </control>
          </mc:Choice>
        </mc:AlternateContent>
        <mc:AlternateContent xmlns:mc="http://schemas.openxmlformats.org/markup-compatibility/2006">
          <mc:Choice Requires="x14">
            <control shapeId="2112" r:id="rId67" name="Option Button 64">
              <controlPr defaultSize="0" autoFill="0" autoLine="0" autoPict="0">
                <anchor moveWithCells="1">
                  <from>
                    <xdr:col>6</xdr:col>
                    <xdr:colOff>142875</xdr:colOff>
                    <xdr:row>175</xdr:row>
                    <xdr:rowOff>38100</xdr:rowOff>
                  </from>
                  <to>
                    <xdr:col>6</xdr:col>
                    <xdr:colOff>361950</xdr:colOff>
                    <xdr:row>175</xdr:row>
                    <xdr:rowOff>257175</xdr:rowOff>
                  </to>
                </anchor>
              </controlPr>
            </control>
          </mc:Choice>
        </mc:AlternateContent>
        <mc:AlternateContent xmlns:mc="http://schemas.openxmlformats.org/markup-compatibility/2006">
          <mc:Choice Requires="x14">
            <control shapeId="2113" r:id="rId68" name="Option Button 65">
              <controlPr defaultSize="0" autoFill="0" autoLine="0" autoPict="0">
                <anchor moveWithCells="1">
                  <from>
                    <xdr:col>8</xdr:col>
                    <xdr:colOff>152400</xdr:colOff>
                    <xdr:row>175</xdr:row>
                    <xdr:rowOff>38100</xdr:rowOff>
                  </from>
                  <to>
                    <xdr:col>8</xdr:col>
                    <xdr:colOff>371475</xdr:colOff>
                    <xdr:row>175</xdr:row>
                    <xdr:rowOff>257175</xdr:rowOff>
                  </to>
                </anchor>
              </controlPr>
            </control>
          </mc:Choice>
        </mc:AlternateContent>
        <mc:AlternateContent xmlns:mc="http://schemas.openxmlformats.org/markup-compatibility/2006">
          <mc:Choice Requires="x14">
            <control shapeId="2114" r:id="rId69" name="Group Box 66">
              <controlPr defaultSize="0" autoFill="0" autoPict="0">
                <anchor moveWithCells="1">
                  <from>
                    <xdr:col>6</xdr:col>
                    <xdr:colOff>9525</xdr:colOff>
                    <xdr:row>175</xdr:row>
                    <xdr:rowOff>9525</xdr:rowOff>
                  </from>
                  <to>
                    <xdr:col>9</xdr:col>
                    <xdr:colOff>447675</xdr:colOff>
                    <xdr:row>176</xdr:row>
                    <xdr:rowOff>9525</xdr:rowOff>
                  </to>
                </anchor>
              </controlPr>
            </control>
          </mc:Choice>
        </mc:AlternateContent>
        <mc:AlternateContent xmlns:mc="http://schemas.openxmlformats.org/markup-compatibility/2006">
          <mc:Choice Requires="x14">
            <control shapeId="2115" r:id="rId70" name="Option Button 67">
              <controlPr defaultSize="0" autoFill="0" autoLine="0" autoPict="0">
                <anchor moveWithCells="1">
                  <from>
                    <xdr:col>6</xdr:col>
                    <xdr:colOff>142875</xdr:colOff>
                    <xdr:row>176</xdr:row>
                    <xdr:rowOff>28575</xdr:rowOff>
                  </from>
                  <to>
                    <xdr:col>6</xdr:col>
                    <xdr:colOff>361950</xdr:colOff>
                    <xdr:row>176</xdr:row>
                    <xdr:rowOff>247650</xdr:rowOff>
                  </to>
                </anchor>
              </controlPr>
            </control>
          </mc:Choice>
        </mc:AlternateContent>
        <mc:AlternateContent xmlns:mc="http://schemas.openxmlformats.org/markup-compatibility/2006">
          <mc:Choice Requires="x14">
            <control shapeId="2116" r:id="rId71" name="Option Button 68">
              <controlPr defaultSize="0" autoFill="0" autoLine="0" autoPict="0">
                <anchor moveWithCells="1">
                  <from>
                    <xdr:col>8</xdr:col>
                    <xdr:colOff>152400</xdr:colOff>
                    <xdr:row>176</xdr:row>
                    <xdr:rowOff>28575</xdr:rowOff>
                  </from>
                  <to>
                    <xdr:col>8</xdr:col>
                    <xdr:colOff>371475</xdr:colOff>
                    <xdr:row>176</xdr:row>
                    <xdr:rowOff>247650</xdr:rowOff>
                  </to>
                </anchor>
              </controlPr>
            </control>
          </mc:Choice>
        </mc:AlternateContent>
        <mc:AlternateContent xmlns:mc="http://schemas.openxmlformats.org/markup-compatibility/2006">
          <mc:Choice Requires="x14">
            <control shapeId="2117" r:id="rId72" name="Group Box 69">
              <controlPr defaultSize="0" autoFill="0" autoPict="0">
                <anchor moveWithCells="1">
                  <from>
                    <xdr:col>6</xdr:col>
                    <xdr:colOff>9525</xdr:colOff>
                    <xdr:row>175</xdr:row>
                    <xdr:rowOff>266700</xdr:rowOff>
                  </from>
                  <to>
                    <xdr:col>9</xdr:col>
                    <xdr:colOff>447675</xdr:colOff>
                    <xdr:row>176</xdr:row>
                    <xdr:rowOff>257175</xdr:rowOff>
                  </to>
                </anchor>
              </controlPr>
            </control>
          </mc:Choice>
        </mc:AlternateContent>
        <mc:AlternateContent xmlns:mc="http://schemas.openxmlformats.org/markup-compatibility/2006">
          <mc:Choice Requires="x14">
            <control shapeId="2118" r:id="rId73" name="Option Button 70">
              <controlPr defaultSize="0" autoFill="0" autoLine="0" autoPict="0">
                <anchor moveWithCells="1">
                  <from>
                    <xdr:col>6</xdr:col>
                    <xdr:colOff>142875</xdr:colOff>
                    <xdr:row>177</xdr:row>
                    <xdr:rowOff>28575</xdr:rowOff>
                  </from>
                  <to>
                    <xdr:col>6</xdr:col>
                    <xdr:colOff>361950</xdr:colOff>
                    <xdr:row>177</xdr:row>
                    <xdr:rowOff>257175</xdr:rowOff>
                  </to>
                </anchor>
              </controlPr>
            </control>
          </mc:Choice>
        </mc:AlternateContent>
        <mc:AlternateContent xmlns:mc="http://schemas.openxmlformats.org/markup-compatibility/2006">
          <mc:Choice Requires="x14">
            <control shapeId="2119" r:id="rId74" name="Option Button 71">
              <controlPr defaultSize="0" autoFill="0" autoLine="0" autoPict="0">
                <anchor moveWithCells="1">
                  <from>
                    <xdr:col>8</xdr:col>
                    <xdr:colOff>152400</xdr:colOff>
                    <xdr:row>177</xdr:row>
                    <xdr:rowOff>28575</xdr:rowOff>
                  </from>
                  <to>
                    <xdr:col>8</xdr:col>
                    <xdr:colOff>371475</xdr:colOff>
                    <xdr:row>177</xdr:row>
                    <xdr:rowOff>257175</xdr:rowOff>
                  </to>
                </anchor>
              </controlPr>
            </control>
          </mc:Choice>
        </mc:AlternateContent>
        <mc:AlternateContent xmlns:mc="http://schemas.openxmlformats.org/markup-compatibility/2006">
          <mc:Choice Requires="x14">
            <control shapeId="2120" r:id="rId75" name="Group Box 72">
              <controlPr defaultSize="0" autoFill="0" autoPict="0">
                <anchor moveWithCells="1">
                  <from>
                    <xdr:col>6</xdr:col>
                    <xdr:colOff>9525</xdr:colOff>
                    <xdr:row>176</xdr:row>
                    <xdr:rowOff>266700</xdr:rowOff>
                  </from>
                  <to>
                    <xdr:col>9</xdr:col>
                    <xdr:colOff>447675</xdr:colOff>
                    <xdr:row>177</xdr:row>
                    <xdr:rowOff>257175</xdr:rowOff>
                  </to>
                </anchor>
              </controlPr>
            </control>
          </mc:Choice>
        </mc:AlternateContent>
        <mc:AlternateContent xmlns:mc="http://schemas.openxmlformats.org/markup-compatibility/2006">
          <mc:Choice Requires="x14">
            <control shapeId="2121" r:id="rId76" name="Option Button 73">
              <controlPr defaultSize="0" autoFill="0" autoLine="0" autoPict="0">
                <anchor moveWithCells="1">
                  <from>
                    <xdr:col>6</xdr:col>
                    <xdr:colOff>142875</xdr:colOff>
                    <xdr:row>178</xdr:row>
                    <xdr:rowOff>19050</xdr:rowOff>
                  </from>
                  <to>
                    <xdr:col>6</xdr:col>
                    <xdr:colOff>361950</xdr:colOff>
                    <xdr:row>178</xdr:row>
                    <xdr:rowOff>257175</xdr:rowOff>
                  </to>
                </anchor>
              </controlPr>
            </control>
          </mc:Choice>
        </mc:AlternateContent>
        <mc:AlternateContent xmlns:mc="http://schemas.openxmlformats.org/markup-compatibility/2006">
          <mc:Choice Requires="x14">
            <control shapeId="2122" r:id="rId77" name="Option Button 74">
              <controlPr defaultSize="0" autoFill="0" autoLine="0" autoPict="0">
                <anchor moveWithCells="1">
                  <from>
                    <xdr:col>8</xdr:col>
                    <xdr:colOff>152400</xdr:colOff>
                    <xdr:row>178</xdr:row>
                    <xdr:rowOff>19050</xdr:rowOff>
                  </from>
                  <to>
                    <xdr:col>8</xdr:col>
                    <xdr:colOff>371475</xdr:colOff>
                    <xdr:row>178</xdr:row>
                    <xdr:rowOff>257175</xdr:rowOff>
                  </to>
                </anchor>
              </controlPr>
            </control>
          </mc:Choice>
        </mc:AlternateContent>
        <mc:AlternateContent xmlns:mc="http://schemas.openxmlformats.org/markup-compatibility/2006">
          <mc:Choice Requires="x14">
            <control shapeId="2124" r:id="rId78" name="Option Button 76">
              <controlPr defaultSize="0" autoFill="0" autoLine="0" autoPict="0">
                <anchor moveWithCells="1">
                  <from>
                    <xdr:col>6</xdr:col>
                    <xdr:colOff>142875</xdr:colOff>
                    <xdr:row>179</xdr:row>
                    <xdr:rowOff>9525</xdr:rowOff>
                  </from>
                  <to>
                    <xdr:col>6</xdr:col>
                    <xdr:colOff>361950</xdr:colOff>
                    <xdr:row>179</xdr:row>
                    <xdr:rowOff>247650</xdr:rowOff>
                  </to>
                </anchor>
              </controlPr>
            </control>
          </mc:Choice>
        </mc:AlternateContent>
        <mc:AlternateContent xmlns:mc="http://schemas.openxmlformats.org/markup-compatibility/2006">
          <mc:Choice Requires="x14">
            <control shapeId="2125" r:id="rId79" name="Option Button 77">
              <controlPr defaultSize="0" autoFill="0" autoLine="0" autoPict="0">
                <anchor moveWithCells="1">
                  <from>
                    <xdr:col>8</xdr:col>
                    <xdr:colOff>152400</xdr:colOff>
                    <xdr:row>179</xdr:row>
                    <xdr:rowOff>9525</xdr:rowOff>
                  </from>
                  <to>
                    <xdr:col>8</xdr:col>
                    <xdr:colOff>371475</xdr:colOff>
                    <xdr:row>179</xdr:row>
                    <xdr:rowOff>247650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6</xdr:col>
                    <xdr:colOff>152400</xdr:colOff>
                    <xdr:row>180</xdr:row>
                    <xdr:rowOff>0</xdr:rowOff>
                  </from>
                  <to>
                    <xdr:col>6</xdr:col>
                    <xdr:colOff>361950</xdr:colOff>
                    <xdr:row>180</xdr:row>
                    <xdr:rowOff>247650</xdr:rowOff>
                  </to>
                </anchor>
              </controlPr>
            </control>
          </mc:Choice>
        </mc:AlternateContent>
        <mc:AlternateContent xmlns:mc="http://schemas.openxmlformats.org/markup-compatibility/2006">
          <mc:Choice Requires="x14">
            <control shapeId="2128" r:id="rId81" name="Option Button 80">
              <controlPr defaultSize="0" autoFill="0" autoLine="0" autoPict="0">
                <anchor moveWithCells="1">
                  <from>
                    <xdr:col>8</xdr:col>
                    <xdr:colOff>161925</xdr:colOff>
                    <xdr:row>180</xdr:row>
                    <xdr:rowOff>0</xdr:rowOff>
                  </from>
                  <to>
                    <xdr:col>8</xdr:col>
                    <xdr:colOff>381000</xdr:colOff>
                    <xdr:row>180</xdr:row>
                    <xdr:rowOff>247650</xdr:rowOff>
                  </to>
                </anchor>
              </controlPr>
            </control>
          </mc:Choice>
        </mc:AlternateContent>
        <mc:AlternateContent xmlns:mc="http://schemas.openxmlformats.org/markup-compatibility/2006">
          <mc:Choice Requires="x14">
            <control shapeId="2130" r:id="rId82" name="Check Box 82">
              <controlPr defaultSize="0" autoFill="0" autoLine="0" autoPict="0">
                <anchor moveWithCells="1">
                  <from>
                    <xdr:col>2</xdr:col>
                    <xdr:colOff>123825</xdr:colOff>
                    <xdr:row>185</xdr:row>
                    <xdr:rowOff>9525</xdr:rowOff>
                  </from>
                  <to>
                    <xdr:col>2</xdr:col>
                    <xdr:colOff>381000</xdr:colOff>
                    <xdr:row>186</xdr:row>
                    <xdr:rowOff>9525</xdr:rowOff>
                  </to>
                </anchor>
              </controlPr>
            </control>
          </mc:Choice>
        </mc:AlternateContent>
        <mc:AlternateContent xmlns:mc="http://schemas.openxmlformats.org/markup-compatibility/2006">
          <mc:Choice Requires="x14">
            <control shapeId="2131" r:id="rId83" name="Check Box 83">
              <controlPr defaultSize="0" autoFill="0" autoLine="0" autoPict="0">
                <anchor moveWithCells="1">
                  <from>
                    <xdr:col>2</xdr:col>
                    <xdr:colOff>123825</xdr:colOff>
                    <xdr:row>185</xdr:row>
                    <xdr:rowOff>238125</xdr:rowOff>
                  </from>
                  <to>
                    <xdr:col>2</xdr:col>
                    <xdr:colOff>381000</xdr:colOff>
                    <xdr:row>186</xdr:row>
                    <xdr:rowOff>238125</xdr:rowOff>
                  </to>
                </anchor>
              </controlPr>
            </control>
          </mc:Choice>
        </mc:AlternateContent>
        <mc:AlternateContent xmlns:mc="http://schemas.openxmlformats.org/markup-compatibility/2006">
          <mc:Choice Requires="x14">
            <control shapeId="2132" r:id="rId84" name="Check Box 84">
              <controlPr defaultSize="0" autoFill="0" autoLine="0" autoPict="0">
                <anchor moveWithCells="1">
                  <from>
                    <xdr:col>2</xdr:col>
                    <xdr:colOff>123825</xdr:colOff>
                    <xdr:row>186</xdr:row>
                    <xdr:rowOff>238125</xdr:rowOff>
                  </from>
                  <to>
                    <xdr:col>2</xdr:col>
                    <xdr:colOff>381000</xdr:colOff>
                    <xdr:row>187</xdr:row>
                    <xdr:rowOff>238125</xdr:rowOff>
                  </to>
                </anchor>
              </controlPr>
            </control>
          </mc:Choice>
        </mc:AlternateContent>
        <mc:AlternateContent xmlns:mc="http://schemas.openxmlformats.org/markup-compatibility/2006">
          <mc:Choice Requires="x14">
            <control shapeId="2133" r:id="rId85" name="Check Box 85">
              <controlPr defaultSize="0" autoFill="0" autoLine="0" autoPict="0">
                <anchor moveWithCells="1">
                  <from>
                    <xdr:col>2</xdr:col>
                    <xdr:colOff>123825</xdr:colOff>
                    <xdr:row>187</xdr:row>
                    <xdr:rowOff>238125</xdr:rowOff>
                  </from>
                  <to>
                    <xdr:col>2</xdr:col>
                    <xdr:colOff>381000</xdr:colOff>
                    <xdr:row>188</xdr:row>
                    <xdr:rowOff>238125</xdr:rowOff>
                  </to>
                </anchor>
              </controlPr>
            </control>
          </mc:Choice>
        </mc:AlternateContent>
        <mc:AlternateContent xmlns:mc="http://schemas.openxmlformats.org/markup-compatibility/2006">
          <mc:Choice Requires="x14">
            <control shapeId="2134" r:id="rId86" name="Check Box 86">
              <controlPr defaultSize="0" autoFill="0" autoLine="0" autoPict="0">
                <anchor moveWithCells="1">
                  <from>
                    <xdr:col>2</xdr:col>
                    <xdr:colOff>123825</xdr:colOff>
                    <xdr:row>188</xdr:row>
                    <xdr:rowOff>238125</xdr:rowOff>
                  </from>
                  <to>
                    <xdr:col>2</xdr:col>
                    <xdr:colOff>381000</xdr:colOff>
                    <xdr:row>189</xdr:row>
                    <xdr:rowOff>238125</xdr:rowOff>
                  </to>
                </anchor>
              </controlPr>
            </control>
          </mc:Choice>
        </mc:AlternateContent>
        <mc:AlternateContent xmlns:mc="http://schemas.openxmlformats.org/markup-compatibility/2006">
          <mc:Choice Requires="x14">
            <control shapeId="2135" r:id="rId87" name="Check Box 87">
              <controlPr defaultSize="0" autoFill="0" autoLine="0" autoPict="0">
                <anchor moveWithCells="1">
                  <from>
                    <xdr:col>2</xdr:col>
                    <xdr:colOff>123825</xdr:colOff>
                    <xdr:row>189</xdr:row>
                    <xdr:rowOff>238125</xdr:rowOff>
                  </from>
                  <to>
                    <xdr:col>2</xdr:col>
                    <xdr:colOff>381000</xdr:colOff>
                    <xdr:row>190</xdr:row>
                    <xdr:rowOff>238125</xdr:rowOff>
                  </to>
                </anchor>
              </controlPr>
            </control>
          </mc:Choice>
        </mc:AlternateContent>
        <mc:AlternateContent xmlns:mc="http://schemas.openxmlformats.org/markup-compatibility/2006">
          <mc:Choice Requires="x14">
            <control shapeId="2136" r:id="rId88" name="Check Box 88">
              <controlPr defaultSize="0" autoFill="0" autoLine="0" autoPict="0">
                <anchor moveWithCells="1" sizeWithCells="1">
                  <from>
                    <xdr:col>2</xdr:col>
                    <xdr:colOff>123825</xdr:colOff>
                    <xdr:row>125</xdr:row>
                    <xdr:rowOff>9525</xdr:rowOff>
                  </from>
                  <to>
                    <xdr:col>2</xdr:col>
                    <xdr:colOff>381000</xdr:colOff>
                    <xdr:row>126</xdr:row>
                    <xdr:rowOff>9525</xdr:rowOff>
                  </to>
                </anchor>
              </controlPr>
            </control>
          </mc:Choice>
        </mc:AlternateContent>
        <mc:AlternateContent xmlns:mc="http://schemas.openxmlformats.org/markup-compatibility/2006">
          <mc:Choice Requires="x14">
            <control shapeId="2137" r:id="rId89" name="Check Box 89">
              <controlPr defaultSize="0" autoFill="0" autoLine="0" autoPict="0">
                <anchor moveWithCells="1" sizeWithCells="1">
                  <from>
                    <xdr:col>2</xdr:col>
                    <xdr:colOff>123825</xdr:colOff>
                    <xdr:row>126</xdr:row>
                    <xdr:rowOff>0</xdr:rowOff>
                  </from>
                  <to>
                    <xdr:col>2</xdr:col>
                    <xdr:colOff>381000</xdr:colOff>
                    <xdr:row>126</xdr:row>
                    <xdr:rowOff>238125</xdr:rowOff>
                  </to>
                </anchor>
              </controlPr>
            </control>
          </mc:Choice>
        </mc:AlternateContent>
        <mc:AlternateContent xmlns:mc="http://schemas.openxmlformats.org/markup-compatibility/2006">
          <mc:Choice Requires="x14">
            <control shapeId="2138" r:id="rId90" name="Check Box 90">
              <controlPr defaultSize="0" autoFill="0" autoLine="0" autoPict="0">
                <anchor moveWithCells="1" sizeWithCells="1">
                  <from>
                    <xdr:col>2</xdr:col>
                    <xdr:colOff>123825</xdr:colOff>
                    <xdr:row>126</xdr:row>
                    <xdr:rowOff>238125</xdr:rowOff>
                  </from>
                  <to>
                    <xdr:col>2</xdr:col>
                    <xdr:colOff>381000</xdr:colOff>
                    <xdr:row>127</xdr:row>
                    <xdr:rowOff>238125</xdr:rowOff>
                  </to>
                </anchor>
              </controlPr>
            </control>
          </mc:Choice>
        </mc:AlternateContent>
        <mc:AlternateContent xmlns:mc="http://schemas.openxmlformats.org/markup-compatibility/2006">
          <mc:Choice Requires="x14">
            <control shapeId="2139" r:id="rId91" name="Check Box 91">
              <controlPr defaultSize="0" autoFill="0" autoLine="0" autoPict="0">
                <anchor moveWithCells="1" sizeWithCells="1">
                  <from>
                    <xdr:col>2</xdr:col>
                    <xdr:colOff>123825</xdr:colOff>
                    <xdr:row>127</xdr:row>
                    <xdr:rowOff>238125</xdr:rowOff>
                  </from>
                  <to>
                    <xdr:col>2</xdr:col>
                    <xdr:colOff>381000</xdr:colOff>
                    <xdr:row>128</xdr:row>
                    <xdr:rowOff>238125</xdr:rowOff>
                  </to>
                </anchor>
              </controlPr>
            </control>
          </mc:Choice>
        </mc:AlternateContent>
        <mc:AlternateContent xmlns:mc="http://schemas.openxmlformats.org/markup-compatibility/2006">
          <mc:Choice Requires="x14">
            <control shapeId="2140" r:id="rId92" name="Check Box 92">
              <controlPr defaultSize="0" autoFill="0" autoLine="0" autoPict="0">
                <anchor moveWithCells="1" sizeWithCells="1">
                  <from>
                    <xdr:col>2</xdr:col>
                    <xdr:colOff>123825</xdr:colOff>
                    <xdr:row>128</xdr:row>
                    <xdr:rowOff>238125</xdr:rowOff>
                  </from>
                  <to>
                    <xdr:col>2</xdr:col>
                    <xdr:colOff>381000</xdr:colOff>
                    <xdr:row>130</xdr:row>
                    <xdr:rowOff>0</xdr:rowOff>
                  </to>
                </anchor>
              </controlPr>
            </control>
          </mc:Choice>
        </mc:AlternateContent>
        <mc:AlternateContent xmlns:mc="http://schemas.openxmlformats.org/markup-compatibility/2006">
          <mc:Choice Requires="x14">
            <control shapeId="2141" r:id="rId93" name="Check Box 93">
              <controlPr defaultSize="0" autoFill="0" autoLine="0" autoPict="0">
                <anchor moveWithCells="1" sizeWithCells="1">
                  <from>
                    <xdr:col>2</xdr:col>
                    <xdr:colOff>123825</xdr:colOff>
                    <xdr:row>130</xdr:row>
                    <xdr:rowOff>0</xdr:rowOff>
                  </from>
                  <to>
                    <xdr:col>2</xdr:col>
                    <xdr:colOff>381000</xdr:colOff>
                    <xdr:row>130</xdr:row>
                    <xdr:rowOff>238125</xdr:rowOff>
                  </to>
                </anchor>
              </controlPr>
            </control>
          </mc:Choice>
        </mc:AlternateContent>
        <mc:AlternateContent xmlns:mc="http://schemas.openxmlformats.org/markup-compatibility/2006">
          <mc:Choice Requires="x14">
            <control shapeId="2142" r:id="rId94" name="Check Box 94">
              <controlPr defaultSize="0" autoFill="0" autoLine="0" autoPict="0">
                <anchor moveWithCells="1" sizeWithCells="1">
                  <from>
                    <xdr:col>2</xdr:col>
                    <xdr:colOff>123825</xdr:colOff>
                    <xdr:row>132</xdr:row>
                    <xdr:rowOff>9525</xdr:rowOff>
                  </from>
                  <to>
                    <xdr:col>2</xdr:col>
                    <xdr:colOff>381000</xdr:colOff>
                    <xdr:row>133</xdr:row>
                    <xdr:rowOff>9525</xdr:rowOff>
                  </to>
                </anchor>
              </controlPr>
            </control>
          </mc:Choice>
        </mc:AlternateContent>
        <mc:AlternateContent xmlns:mc="http://schemas.openxmlformats.org/markup-compatibility/2006">
          <mc:Choice Requires="x14">
            <control shapeId="2143" r:id="rId95" name="Check Box 95">
              <controlPr defaultSize="0" autoFill="0" autoLine="0" autoPict="0">
                <anchor moveWithCells="1" sizeWithCells="1">
                  <from>
                    <xdr:col>2</xdr:col>
                    <xdr:colOff>123825</xdr:colOff>
                    <xdr:row>133</xdr:row>
                    <xdr:rowOff>0</xdr:rowOff>
                  </from>
                  <to>
                    <xdr:col>2</xdr:col>
                    <xdr:colOff>381000</xdr:colOff>
                    <xdr:row>133</xdr:row>
                    <xdr:rowOff>238125</xdr:rowOff>
                  </to>
                </anchor>
              </controlPr>
            </control>
          </mc:Choice>
        </mc:AlternateContent>
        <mc:AlternateContent xmlns:mc="http://schemas.openxmlformats.org/markup-compatibility/2006">
          <mc:Choice Requires="x14">
            <control shapeId="2144" r:id="rId96" name="Check Box 96">
              <controlPr defaultSize="0" autoFill="0" autoLine="0" autoPict="0">
                <anchor moveWithCells="1" sizeWithCells="1">
                  <from>
                    <xdr:col>2</xdr:col>
                    <xdr:colOff>123825</xdr:colOff>
                    <xdr:row>136</xdr:row>
                    <xdr:rowOff>0</xdr:rowOff>
                  </from>
                  <to>
                    <xdr:col>2</xdr:col>
                    <xdr:colOff>381000</xdr:colOff>
                    <xdr:row>137</xdr:row>
                    <xdr:rowOff>0</xdr:rowOff>
                  </to>
                </anchor>
              </controlPr>
            </control>
          </mc:Choice>
        </mc:AlternateContent>
        <mc:AlternateContent xmlns:mc="http://schemas.openxmlformats.org/markup-compatibility/2006">
          <mc:Choice Requires="x14">
            <control shapeId="2145" r:id="rId97" name="Check Box 97">
              <controlPr defaultSize="0" autoFill="0" autoLine="0" autoPict="0">
                <anchor moveWithCells="1" sizeWithCells="1">
                  <from>
                    <xdr:col>2</xdr:col>
                    <xdr:colOff>123825</xdr:colOff>
                    <xdr:row>134</xdr:row>
                    <xdr:rowOff>9525</xdr:rowOff>
                  </from>
                  <to>
                    <xdr:col>2</xdr:col>
                    <xdr:colOff>381000</xdr:colOff>
                    <xdr:row>135</xdr:row>
                    <xdr:rowOff>0</xdr:rowOff>
                  </to>
                </anchor>
              </controlPr>
            </control>
          </mc:Choice>
        </mc:AlternateContent>
        <mc:AlternateContent xmlns:mc="http://schemas.openxmlformats.org/markup-compatibility/2006">
          <mc:Choice Requires="x14">
            <control shapeId="2146" r:id="rId98" name="Group Box 98">
              <controlPr defaultSize="0" autoFill="0" autoPict="0">
                <anchor moveWithCells="1">
                  <from>
                    <xdr:col>6</xdr:col>
                    <xdr:colOff>9525</xdr:colOff>
                    <xdr:row>178</xdr:row>
                    <xdr:rowOff>0</xdr:rowOff>
                  </from>
                  <to>
                    <xdr:col>9</xdr:col>
                    <xdr:colOff>447675</xdr:colOff>
                    <xdr:row>178</xdr:row>
                    <xdr:rowOff>266700</xdr:rowOff>
                  </to>
                </anchor>
              </controlPr>
            </control>
          </mc:Choice>
        </mc:AlternateContent>
        <mc:AlternateContent xmlns:mc="http://schemas.openxmlformats.org/markup-compatibility/2006">
          <mc:Choice Requires="x14">
            <control shapeId="2148" r:id="rId99" name="Group Box 100">
              <controlPr defaultSize="0" autoFill="0" autoPict="0">
                <anchor moveWithCells="1">
                  <from>
                    <xdr:col>6</xdr:col>
                    <xdr:colOff>9525</xdr:colOff>
                    <xdr:row>179</xdr:row>
                    <xdr:rowOff>0</xdr:rowOff>
                  </from>
                  <to>
                    <xdr:col>9</xdr:col>
                    <xdr:colOff>447675</xdr:colOff>
                    <xdr:row>179</xdr:row>
                    <xdr:rowOff>257175</xdr:rowOff>
                  </to>
                </anchor>
              </controlPr>
            </control>
          </mc:Choice>
        </mc:AlternateContent>
        <mc:AlternateContent xmlns:mc="http://schemas.openxmlformats.org/markup-compatibility/2006">
          <mc:Choice Requires="x14">
            <control shapeId="2150" r:id="rId100" name="Group Box 102">
              <controlPr defaultSize="0" autoFill="0" autoPict="0">
                <anchor moveWithCells="1">
                  <from>
                    <xdr:col>6</xdr:col>
                    <xdr:colOff>9525</xdr:colOff>
                    <xdr:row>180</xdr:row>
                    <xdr:rowOff>0</xdr:rowOff>
                  </from>
                  <to>
                    <xdr:col>9</xdr:col>
                    <xdr:colOff>447675</xdr:colOff>
                    <xdr:row>181</xdr:row>
                    <xdr:rowOff>0</xdr:rowOff>
                  </to>
                </anchor>
              </controlPr>
            </control>
          </mc:Choice>
        </mc:AlternateContent>
        <mc:AlternateContent xmlns:mc="http://schemas.openxmlformats.org/markup-compatibility/2006">
          <mc:Choice Requires="x14">
            <control shapeId="9" r:id="rId101" name="Check Box 103">
              <controlPr defaultSize="0" autoFill="0" autoLine="0" autoPict="0">
                <anchor moveWithCells="1">
                  <from>
                    <xdr:col>2</xdr:col>
                    <xdr:colOff>123825</xdr:colOff>
                    <xdr:row>100</xdr:row>
                    <xdr:rowOff>0</xdr:rowOff>
                  </from>
                  <to>
                    <xdr:col>2</xdr:col>
                    <xdr:colOff>381000</xdr:colOff>
                    <xdr:row>100</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A24D6-E975-4B31-A677-5538CA62D600}">
  <sheetPr codeName="Sheet2">
    <tabColor rgb="FFFFC000"/>
    <pageSetUpPr fitToPage="1"/>
  </sheetPr>
  <dimension ref="A1:V107"/>
  <sheetViews>
    <sheetView zoomScaleNormal="100" zoomScaleSheetLayoutView="100" workbookViewId="0">
      <pane xSplit="1" ySplit="7" topLeftCell="B8" activePane="bottomRight" state="frozen"/>
      <selection activeCell="H8" sqref="H8"/>
      <selection pane="topRight" activeCell="H8" sqref="H8"/>
      <selection pane="bottomLeft" activeCell="H8" sqref="H8"/>
      <selection pane="bottomRight" activeCell="M11" sqref="M11:Q11"/>
    </sheetView>
  </sheetViews>
  <sheetFormatPr defaultColWidth="9" defaultRowHeight="18.75" x14ac:dyDescent="0.4"/>
  <cols>
    <col min="1" max="1" width="6.5" style="164" customWidth="1"/>
    <col min="2" max="3" width="6.25" style="164" customWidth="1"/>
    <col min="4" max="4" width="7.625" style="164" customWidth="1"/>
    <col min="5" max="7" width="6.25" style="164" customWidth="1"/>
    <col min="8" max="8" width="7.25" style="164" customWidth="1"/>
    <col min="9" max="9" width="6.25" style="164" customWidth="1"/>
    <col min="10" max="10" width="5.25" style="164" customWidth="1"/>
    <col min="11" max="21" width="6.25" style="164" customWidth="1"/>
    <col min="22" max="22" width="8.375" style="164" customWidth="1"/>
    <col min="23" max="23" width="6.25" style="164" customWidth="1"/>
    <col min="24" max="16384" width="9" style="164"/>
  </cols>
  <sheetData>
    <row r="1" spans="1:22" x14ac:dyDescent="0.4">
      <c r="A1" s="162" t="s">
        <v>326</v>
      </c>
      <c r="B1" s="163"/>
      <c r="C1" s="163"/>
      <c r="D1" s="163"/>
      <c r="E1" s="163"/>
      <c r="F1" s="163"/>
      <c r="G1" s="163"/>
      <c r="H1" s="163"/>
      <c r="I1" s="163"/>
      <c r="J1" s="163"/>
      <c r="K1" s="163"/>
      <c r="L1" s="163"/>
      <c r="M1" s="163"/>
      <c r="N1" s="163"/>
      <c r="O1" s="163"/>
      <c r="P1" s="163"/>
      <c r="Q1" s="163"/>
      <c r="R1" s="163"/>
      <c r="S1" s="163"/>
      <c r="T1" s="163"/>
      <c r="U1" s="163"/>
    </row>
    <row r="2" spans="1:22" ht="6.75" customHeight="1" x14ac:dyDescent="0.4">
      <c r="A2" s="163"/>
      <c r="B2" s="163"/>
      <c r="C2" s="163"/>
      <c r="D2" s="163"/>
      <c r="E2" s="163"/>
      <c r="F2" s="163"/>
      <c r="G2" s="163"/>
      <c r="H2" s="163"/>
      <c r="I2" s="163"/>
      <c r="J2" s="163"/>
      <c r="K2" s="163"/>
      <c r="L2" s="163"/>
      <c r="M2" s="163"/>
      <c r="N2" s="163"/>
      <c r="O2" s="163"/>
      <c r="P2" s="163"/>
      <c r="Q2" s="163"/>
      <c r="R2" s="163"/>
      <c r="S2" s="163"/>
      <c r="T2" s="163"/>
      <c r="U2" s="163"/>
    </row>
    <row r="3" spans="1:22" x14ac:dyDescent="0.4">
      <c r="A3" s="172" t="s">
        <v>327</v>
      </c>
      <c r="B3" s="244" t="s">
        <v>328</v>
      </c>
      <c r="C3" s="244"/>
      <c r="D3" s="244"/>
      <c r="E3" s="244"/>
      <c r="F3" s="244"/>
      <c r="G3" s="244"/>
      <c r="H3" s="244"/>
      <c r="I3" s="244" t="s">
        <v>329</v>
      </c>
      <c r="J3" s="244"/>
      <c r="K3" s="244" t="s">
        <v>328</v>
      </c>
      <c r="L3" s="244"/>
      <c r="M3" s="244"/>
      <c r="N3" s="244"/>
      <c r="O3" s="244"/>
      <c r="P3" s="244"/>
      <c r="Q3" s="244"/>
      <c r="R3" s="244"/>
      <c r="S3" s="244"/>
      <c r="T3" s="244"/>
      <c r="U3" s="244"/>
    </row>
    <row r="4" spans="1:22" ht="18.75" customHeight="1" x14ac:dyDescent="0.4">
      <c r="A4" s="245" t="s">
        <v>330</v>
      </c>
      <c r="B4" s="239" t="s">
        <v>331</v>
      </c>
      <c r="C4" s="239"/>
      <c r="D4" s="239"/>
      <c r="E4" s="240" t="s">
        <v>332</v>
      </c>
      <c r="F4" s="240"/>
      <c r="G4" s="240" t="s">
        <v>333</v>
      </c>
      <c r="H4" s="240" t="s">
        <v>334</v>
      </c>
      <c r="I4" s="239" t="s">
        <v>335</v>
      </c>
      <c r="J4" s="239"/>
      <c r="K4" s="246" t="s">
        <v>336</v>
      </c>
      <c r="L4" s="246"/>
      <c r="M4" s="239" t="s">
        <v>337</v>
      </c>
      <c r="N4" s="239"/>
      <c r="O4" s="239"/>
      <c r="P4" s="239"/>
      <c r="Q4" s="239"/>
      <c r="R4" s="240" t="s">
        <v>338</v>
      </c>
      <c r="S4" s="240"/>
      <c r="T4" s="240"/>
      <c r="U4" s="240"/>
      <c r="V4" s="233" t="s">
        <v>423</v>
      </c>
    </row>
    <row r="5" spans="1:22" x14ac:dyDescent="0.4">
      <c r="A5" s="245"/>
      <c r="B5" s="239"/>
      <c r="C5" s="239"/>
      <c r="D5" s="239"/>
      <c r="E5" s="240"/>
      <c r="F5" s="240"/>
      <c r="G5" s="240"/>
      <c r="H5" s="240"/>
      <c r="I5" s="239"/>
      <c r="J5" s="239"/>
      <c r="K5" s="246"/>
      <c r="L5" s="246"/>
      <c r="M5" s="239"/>
      <c r="N5" s="239"/>
      <c r="O5" s="239"/>
      <c r="P5" s="239"/>
      <c r="Q5" s="239"/>
      <c r="R5" s="240"/>
      <c r="S5" s="240"/>
      <c r="T5" s="240"/>
      <c r="U5" s="240"/>
      <c r="V5" s="234"/>
    </row>
    <row r="6" spans="1:22" ht="213" customHeight="1" x14ac:dyDescent="0.4">
      <c r="A6" s="172" t="s">
        <v>339</v>
      </c>
      <c r="B6" s="241" t="s">
        <v>340</v>
      </c>
      <c r="C6" s="241"/>
      <c r="D6" s="241"/>
      <c r="E6" s="242" t="s">
        <v>341</v>
      </c>
      <c r="F6" s="243"/>
      <c r="G6" s="165" t="s">
        <v>342</v>
      </c>
      <c r="H6" s="165" t="s">
        <v>343</v>
      </c>
      <c r="I6" s="241" t="s">
        <v>344</v>
      </c>
      <c r="J6" s="241"/>
      <c r="K6" s="242" t="s">
        <v>345</v>
      </c>
      <c r="L6" s="242"/>
      <c r="M6" s="241" t="s">
        <v>346</v>
      </c>
      <c r="N6" s="241"/>
      <c r="O6" s="241"/>
      <c r="P6" s="241"/>
      <c r="Q6" s="241"/>
      <c r="R6" s="242" t="s">
        <v>347</v>
      </c>
      <c r="S6" s="242"/>
      <c r="T6" s="242" t="s">
        <v>348</v>
      </c>
      <c r="U6" s="242"/>
      <c r="V6" s="175" t="s">
        <v>422</v>
      </c>
    </row>
    <row r="7" spans="1:22" x14ac:dyDescent="0.4">
      <c r="A7" s="173" t="s">
        <v>349</v>
      </c>
      <c r="B7" s="236">
        <v>1</v>
      </c>
      <c r="C7" s="236"/>
      <c r="D7" s="236"/>
      <c r="E7" s="236">
        <v>1</v>
      </c>
      <c r="F7" s="236"/>
      <c r="G7" s="166">
        <v>1</v>
      </c>
      <c r="H7" s="166">
        <v>3</v>
      </c>
      <c r="I7" s="167">
        <v>40</v>
      </c>
      <c r="J7" s="168" t="s">
        <v>350</v>
      </c>
      <c r="K7" s="237">
        <v>2</v>
      </c>
      <c r="L7" s="237"/>
      <c r="M7" s="237">
        <v>2</v>
      </c>
      <c r="N7" s="237"/>
      <c r="O7" s="237"/>
      <c r="P7" s="237"/>
      <c r="Q7" s="237"/>
      <c r="R7" s="238">
        <v>1</v>
      </c>
      <c r="S7" s="237"/>
      <c r="T7" s="237">
        <v>2</v>
      </c>
      <c r="U7" s="237"/>
      <c r="V7" s="147"/>
    </row>
    <row r="8" spans="1:22" x14ac:dyDescent="0.4">
      <c r="A8" s="174" t="s">
        <v>351</v>
      </c>
      <c r="B8" s="235"/>
      <c r="C8" s="235"/>
      <c r="D8" s="235"/>
      <c r="E8" s="235"/>
      <c r="F8" s="235"/>
      <c r="G8" s="169"/>
      <c r="H8" s="169"/>
      <c r="I8" s="170"/>
      <c r="J8" s="171" t="s">
        <v>350</v>
      </c>
      <c r="K8" s="235"/>
      <c r="L8" s="235"/>
      <c r="M8" s="235"/>
      <c r="N8" s="235"/>
      <c r="O8" s="235"/>
      <c r="P8" s="235"/>
      <c r="Q8" s="235"/>
      <c r="R8" s="235"/>
      <c r="S8" s="235"/>
      <c r="T8" s="235"/>
      <c r="U8" s="235"/>
      <c r="V8" s="147" t="str">
        <f>IF(OR(COUNT(B8:I8,K8:U8)=0,調査票1!$C$9=""),"",調査票1!$C$9)</f>
        <v/>
      </c>
    </row>
    <row r="9" spans="1:22" x14ac:dyDescent="0.4">
      <c r="A9" s="174" t="s">
        <v>352</v>
      </c>
      <c r="B9" s="235"/>
      <c r="C9" s="235"/>
      <c r="D9" s="235"/>
      <c r="E9" s="235"/>
      <c r="F9" s="235"/>
      <c r="G9" s="169"/>
      <c r="H9" s="169"/>
      <c r="I9" s="170"/>
      <c r="J9" s="171" t="s">
        <v>350</v>
      </c>
      <c r="K9" s="235"/>
      <c r="L9" s="235"/>
      <c r="M9" s="235"/>
      <c r="N9" s="235"/>
      <c r="O9" s="235"/>
      <c r="P9" s="235"/>
      <c r="Q9" s="235"/>
      <c r="R9" s="235"/>
      <c r="S9" s="235"/>
      <c r="T9" s="235"/>
      <c r="U9" s="235"/>
      <c r="V9" s="147" t="str">
        <f>IF(OR(COUNT(B9:I9,K9:U9)=0,調査票1!$C$9=""),"",調査票1!$C$9)</f>
        <v/>
      </c>
    </row>
    <row r="10" spans="1:22" x14ac:dyDescent="0.4">
      <c r="A10" s="174" t="s">
        <v>353</v>
      </c>
      <c r="B10" s="235"/>
      <c r="C10" s="235"/>
      <c r="D10" s="235"/>
      <c r="E10" s="235"/>
      <c r="F10" s="235"/>
      <c r="G10" s="169"/>
      <c r="H10" s="169"/>
      <c r="I10" s="170"/>
      <c r="J10" s="171" t="s">
        <v>350</v>
      </c>
      <c r="K10" s="235"/>
      <c r="L10" s="235"/>
      <c r="M10" s="235"/>
      <c r="N10" s="235"/>
      <c r="O10" s="235"/>
      <c r="P10" s="235"/>
      <c r="Q10" s="235"/>
      <c r="R10" s="235"/>
      <c r="S10" s="235"/>
      <c r="T10" s="235"/>
      <c r="U10" s="235"/>
      <c r="V10" s="147" t="str">
        <f>IF(OR(COUNT(B10:I10,K10:U10)=0,調査票1!$C$9=""),"",調査票1!$C$9)</f>
        <v/>
      </c>
    </row>
    <row r="11" spans="1:22" x14ac:dyDescent="0.4">
      <c r="A11" s="174" t="s">
        <v>354</v>
      </c>
      <c r="B11" s="235"/>
      <c r="C11" s="235"/>
      <c r="D11" s="235"/>
      <c r="E11" s="235"/>
      <c r="F11" s="235"/>
      <c r="G11" s="169"/>
      <c r="H11" s="169"/>
      <c r="I11" s="170"/>
      <c r="J11" s="171" t="s">
        <v>350</v>
      </c>
      <c r="K11" s="235"/>
      <c r="L11" s="235"/>
      <c r="M11" s="235"/>
      <c r="N11" s="235"/>
      <c r="O11" s="235"/>
      <c r="P11" s="235"/>
      <c r="Q11" s="235"/>
      <c r="R11" s="235"/>
      <c r="S11" s="235"/>
      <c r="T11" s="235"/>
      <c r="U11" s="235"/>
      <c r="V11" s="147" t="str">
        <f>IF(OR(COUNT(B11:I11,K11:U11)=0,調査票1!$C$9=""),"",調査票1!$C$9)</f>
        <v/>
      </c>
    </row>
    <row r="12" spans="1:22" x14ac:dyDescent="0.4">
      <c r="A12" s="174" t="s">
        <v>355</v>
      </c>
      <c r="B12" s="235"/>
      <c r="C12" s="235"/>
      <c r="D12" s="235"/>
      <c r="E12" s="235"/>
      <c r="F12" s="235"/>
      <c r="G12" s="169"/>
      <c r="H12" s="169"/>
      <c r="I12" s="170"/>
      <c r="J12" s="171" t="s">
        <v>350</v>
      </c>
      <c r="K12" s="235"/>
      <c r="L12" s="235"/>
      <c r="M12" s="235"/>
      <c r="N12" s="235"/>
      <c r="O12" s="235"/>
      <c r="P12" s="235"/>
      <c r="Q12" s="235"/>
      <c r="R12" s="235"/>
      <c r="S12" s="235"/>
      <c r="T12" s="235"/>
      <c r="U12" s="235"/>
      <c r="V12" s="147" t="str">
        <f>IF(OR(COUNT(B12:I12,K12:U12)=0,調査票1!$C$9=""),"",調査票1!$C$9)</f>
        <v/>
      </c>
    </row>
    <row r="13" spans="1:22" x14ac:dyDescent="0.4">
      <c r="A13" s="174" t="s">
        <v>356</v>
      </c>
      <c r="B13" s="235"/>
      <c r="C13" s="235"/>
      <c r="D13" s="235"/>
      <c r="E13" s="235"/>
      <c r="F13" s="235"/>
      <c r="G13" s="169"/>
      <c r="H13" s="169"/>
      <c r="I13" s="170"/>
      <c r="J13" s="171" t="s">
        <v>350</v>
      </c>
      <c r="K13" s="235"/>
      <c r="L13" s="235"/>
      <c r="M13" s="235"/>
      <c r="N13" s="235"/>
      <c r="O13" s="235"/>
      <c r="P13" s="235"/>
      <c r="Q13" s="235"/>
      <c r="R13" s="235"/>
      <c r="S13" s="235"/>
      <c r="T13" s="235"/>
      <c r="U13" s="235"/>
      <c r="V13" s="147" t="str">
        <f>IF(OR(COUNT(B13:I13,K13:U13)=0,調査票1!$C$9=""),"",調査票1!$C$9)</f>
        <v/>
      </c>
    </row>
    <row r="14" spans="1:22" x14ac:dyDescent="0.4">
      <c r="A14" s="174" t="s">
        <v>357</v>
      </c>
      <c r="B14" s="235"/>
      <c r="C14" s="235"/>
      <c r="D14" s="235"/>
      <c r="E14" s="235"/>
      <c r="F14" s="235"/>
      <c r="G14" s="169"/>
      <c r="H14" s="169"/>
      <c r="I14" s="170"/>
      <c r="J14" s="171" t="s">
        <v>350</v>
      </c>
      <c r="K14" s="235"/>
      <c r="L14" s="235"/>
      <c r="M14" s="235"/>
      <c r="N14" s="235"/>
      <c r="O14" s="235"/>
      <c r="P14" s="235"/>
      <c r="Q14" s="235"/>
      <c r="R14" s="235"/>
      <c r="S14" s="235"/>
      <c r="T14" s="235"/>
      <c r="U14" s="235"/>
      <c r="V14" s="147" t="str">
        <f>IF(OR(COUNT(B14:I14,K14:U14)=0,調査票1!$C$9=""),"",調査票1!$C$9)</f>
        <v/>
      </c>
    </row>
    <row r="15" spans="1:22" x14ac:dyDescent="0.4">
      <c r="A15" s="174" t="s">
        <v>358</v>
      </c>
      <c r="B15" s="235"/>
      <c r="C15" s="235"/>
      <c r="D15" s="235"/>
      <c r="E15" s="235"/>
      <c r="F15" s="235"/>
      <c r="G15" s="169"/>
      <c r="H15" s="169"/>
      <c r="I15" s="170"/>
      <c r="J15" s="171" t="s">
        <v>350</v>
      </c>
      <c r="K15" s="235"/>
      <c r="L15" s="235"/>
      <c r="M15" s="235"/>
      <c r="N15" s="235"/>
      <c r="O15" s="235"/>
      <c r="P15" s="235"/>
      <c r="Q15" s="235"/>
      <c r="R15" s="235"/>
      <c r="S15" s="235"/>
      <c r="T15" s="235"/>
      <c r="U15" s="235"/>
      <c r="V15" s="147" t="str">
        <f>IF(OR(COUNT(B15:I15,K15:U15)=0,調査票1!$C$9=""),"",調査票1!$C$9)</f>
        <v/>
      </c>
    </row>
    <row r="16" spans="1:22" x14ac:dyDescent="0.4">
      <c r="A16" s="174" t="s">
        <v>359</v>
      </c>
      <c r="B16" s="235"/>
      <c r="C16" s="235"/>
      <c r="D16" s="235"/>
      <c r="E16" s="235"/>
      <c r="F16" s="235"/>
      <c r="G16" s="169"/>
      <c r="H16" s="169"/>
      <c r="I16" s="170"/>
      <c r="J16" s="171" t="s">
        <v>350</v>
      </c>
      <c r="K16" s="235"/>
      <c r="L16" s="235"/>
      <c r="M16" s="235"/>
      <c r="N16" s="235"/>
      <c r="O16" s="235"/>
      <c r="P16" s="235"/>
      <c r="Q16" s="235"/>
      <c r="R16" s="235"/>
      <c r="S16" s="235"/>
      <c r="T16" s="235"/>
      <c r="U16" s="235"/>
      <c r="V16" s="147" t="str">
        <f>IF(OR(COUNT(B16:I16,K16:U16)=0,調査票1!$C$9=""),"",調査票1!$C$9)</f>
        <v/>
      </c>
    </row>
    <row r="17" spans="1:22" x14ac:dyDescent="0.4">
      <c r="A17" s="174" t="s">
        <v>360</v>
      </c>
      <c r="B17" s="235"/>
      <c r="C17" s="235"/>
      <c r="D17" s="235"/>
      <c r="E17" s="235"/>
      <c r="F17" s="235"/>
      <c r="G17" s="169"/>
      <c r="H17" s="169"/>
      <c r="I17" s="170"/>
      <c r="J17" s="171" t="s">
        <v>350</v>
      </c>
      <c r="K17" s="235"/>
      <c r="L17" s="235"/>
      <c r="M17" s="235"/>
      <c r="N17" s="235"/>
      <c r="O17" s="235"/>
      <c r="P17" s="235"/>
      <c r="Q17" s="235"/>
      <c r="R17" s="235"/>
      <c r="S17" s="235"/>
      <c r="T17" s="235"/>
      <c r="U17" s="235"/>
      <c r="V17" s="147" t="str">
        <f>IF(OR(COUNT(B17:I17,K17:U17)=0,調査票1!$C$9=""),"",調査票1!$C$9)</f>
        <v/>
      </c>
    </row>
    <row r="18" spans="1:22" x14ac:dyDescent="0.4">
      <c r="A18" s="174">
        <v>11</v>
      </c>
      <c r="B18" s="235"/>
      <c r="C18" s="235"/>
      <c r="D18" s="235"/>
      <c r="E18" s="235"/>
      <c r="F18" s="235"/>
      <c r="G18" s="169"/>
      <c r="H18" s="169"/>
      <c r="I18" s="170"/>
      <c r="J18" s="171" t="s">
        <v>350</v>
      </c>
      <c r="K18" s="235"/>
      <c r="L18" s="235"/>
      <c r="M18" s="235"/>
      <c r="N18" s="235"/>
      <c r="O18" s="235"/>
      <c r="P18" s="235"/>
      <c r="Q18" s="235"/>
      <c r="R18" s="235"/>
      <c r="S18" s="235"/>
      <c r="T18" s="235"/>
      <c r="U18" s="235"/>
      <c r="V18" s="147" t="str">
        <f>IF(OR(COUNT(B18:I18,K18:U18)=0,調査票1!$C$9=""),"",調査票1!$C$9)</f>
        <v/>
      </c>
    </row>
    <row r="19" spans="1:22" x14ac:dyDescent="0.4">
      <c r="A19" s="174">
        <v>12</v>
      </c>
      <c r="B19" s="235"/>
      <c r="C19" s="235"/>
      <c r="D19" s="235"/>
      <c r="E19" s="235"/>
      <c r="F19" s="235"/>
      <c r="G19" s="169"/>
      <c r="H19" s="169"/>
      <c r="I19" s="170"/>
      <c r="J19" s="171" t="s">
        <v>350</v>
      </c>
      <c r="K19" s="235"/>
      <c r="L19" s="235"/>
      <c r="M19" s="235"/>
      <c r="N19" s="235"/>
      <c r="O19" s="235"/>
      <c r="P19" s="235"/>
      <c r="Q19" s="235"/>
      <c r="R19" s="235"/>
      <c r="S19" s="235"/>
      <c r="T19" s="235"/>
      <c r="U19" s="235"/>
      <c r="V19" s="147" t="str">
        <f>IF(OR(COUNT(B19:I19,K19:U19)=0,調査票1!$C$9=""),"",調査票1!$C$9)</f>
        <v/>
      </c>
    </row>
    <row r="20" spans="1:22" x14ac:dyDescent="0.4">
      <c r="A20" s="174">
        <v>13</v>
      </c>
      <c r="B20" s="235"/>
      <c r="C20" s="235"/>
      <c r="D20" s="235"/>
      <c r="E20" s="235"/>
      <c r="F20" s="235"/>
      <c r="G20" s="169"/>
      <c r="H20" s="169"/>
      <c r="I20" s="170"/>
      <c r="J20" s="171" t="s">
        <v>350</v>
      </c>
      <c r="K20" s="235"/>
      <c r="L20" s="235"/>
      <c r="M20" s="235"/>
      <c r="N20" s="235"/>
      <c r="O20" s="235"/>
      <c r="P20" s="235"/>
      <c r="Q20" s="235"/>
      <c r="R20" s="235"/>
      <c r="S20" s="235"/>
      <c r="T20" s="235"/>
      <c r="U20" s="235"/>
      <c r="V20" s="147" t="str">
        <f>IF(OR(COUNT(B20:I20,K20:U20)=0,調査票1!$C$9=""),"",調査票1!$C$9)</f>
        <v/>
      </c>
    </row>
    <row r="21" spans="1:22" x14ac:dyDescent="0.4">
      <c r="A21" s="174">
        <v>14</v>
      </c>
      <c r="B21" s="235"/>
      <c r="C21" s="235"/>
      <c r="D21" s="235"/>
      <c r="E21" s="235"/>
      <c r="F21" s="235"/>
      <c r="G21" s="169"/>
      <c r="H21" s="169"/>
      <c r="I21" s="170"/>
      <c r="J21" s="171" t="s">
        <v>350</v>
      </c>
      <c r="K21" s="235"/>
      <c r="L21" s="235"/>
      <c r="M21" s="235"/>
      <c r="N21" s="235"/>
      <c r="O21" s="235"/>
      <c r="P21" s="235"/>
      <c r="Q21" s="235"/>
      <c r="R21" s="235"/>
      <c r="S21" s="235"/>
      <c r="T21" s="235"/>
      <c r="U21" s="235"/>
      <c r="V21" s="147" t="str">
        <f>IF(OR(COUNT(B21:I21,K21:U21)=0,調査票1!$C$9=""),"",調査票1!$C$9)</f>
        <v/>
      </c>
    </row>
    <row r="22" spans="1:22" x14ac:dyDescent="0.4">
      <c r="A22" s="174">
        <v>15</v>
      </c>
      <c r="B22" s="235"/>
      <c r="C22" s="235"/>
      <c r="D22" s="235"/>
      <c r="E22" s="235"/>
      <c r="F22" s="235"/>
      <c r="G22" s="169"/>
      <c r="H22" s="169"/>
      <c r="I22" s="170"/>
      <c r="J22" s="171" t="s">
        <v>350</v>
      </c>
      <c r="K22" s="235"/>
      <c r="L22" s="235"/>
      <c r="M22" s="235"/>
      <c r="N22" s="235"/>
      <c r="O22" s="235"/>
      <c r="P22" s="235"/>
      <c r="Q22" s="235"/>
      <c r="R22" s="235"/>
      <c r="S22" s="235"/>
      <c r="T22" s="235"/>
      <c r="U22" s="235"/>
      <c r="V22" s="147" t="str">
        <f>IF(OR(COUNT(B22:I22,K22:U22)=0,調査票1!$C$9=""),"",調査票1!$C$9)</f>
        <v/>
      </c>
    </row>
    <row r="23" spans="1:22" x14ac:dyDescent="0.4">
      <c r="A23" s="174">
        <v>16</v>
      </c>
      <c r="B23" s="235"/>
      <c r="C23" s="235"/>
      <c r="D23" s="235"/>
      <c r="E23" s="235"/>
      <c r="F23" s="235"/>
      <c r="G23" s="169"/>
      <c r="H23" s="169"/>
      <c r="I23" s="170"/>
      <c r="J23" s="171" t="s">
        <v>350</v>
      </c>
      <c r="K23" s="235"/>
      <c r="L23" s="235"/>
      <c r="M23" s="235"/>
      <c r="N23" s="235"/>
      <c r="O23" s="235"/>
      <c r="P23" s="235"/>
      <c r="Q23" s="235"/>
      <c r="R23" s="235"/>
      <c r="S23" s="235"/>
      <c r="T23" s="235"/>
      <c r="U23" s="235"/>
      <c r="V23" s="147" t="str">
        <f>IF(OR(COUNT(B23:I23,K23:U23)=0,調査票1!$C$9=""),"",調査票1!$C$9)</f>
        <v/>
      </c>
    </row>
    <row r="24" spans="1:22" x14ac:dyDescent="0.4">
      <c r="A24" s="174">
        <v>17</v>
      </c>
      <c r="B24" s="235"/>
      <c r="C24" s="235"/>
      <c r="D24" s="235"/>
      <c r="E24" s="235"/>
      <c r="F24" s="235"/>
      <c r="G24" s="169"/>
      <c r="H24" s="169"/>
      <c r="I24" s="170"/>
      <c r="J24" s="171" t="s">
        <v>350</v>
      </c>
      <c r="K24" s="235"/>
      <c r="L24" s="235"/>
      <c r="M24" s="235"/>
      <c r="N24" s="235"/>
      <c r="O24" s="235"/>
      <c r="P24" s="235"/>
      <c r="Q24" s="235"/>
      <c r="R24" s="235"/>
      <c r="S24" s="235"/>
      <c r="T24" s="235"/>
      <c r="U24" s="235"/>
      <c r="V24" s="147" t="str">
        <f>IF(OR(COUNT(B24:I24,K24:U24)=0,調査票1!$C$9=""),"",調査票1!$C$9)</f>
        <v/>
      </c>
    </row>
    <row r="25" spans="1:22" x14ac:dyDescent="0.4">
      <c r="A25" s="174">
        <v>18</v>
      </c>
      <c r="B25" s="235"/>
      <c r="C25" s="235"/>
      <c r="D25" s="235"/>
      <c r="E25" s="235"/>
      <c r="F25" s="235"/>
      <c r="G25" s="169"/>
      <c r="H25" s="169"/>
      <c r="I25" s="170"/>
      <c r="J25" s="171" t="s">
        <v>350</v>
      </c>
      <c r="K25" s="235"/>
      <c r="L25" s="235"/>
      <c r="M25" s="235"/>
      <c r="N25" s="235"/>
      <c r="O25" s="235"/>
      <c r="P25" s="235"/>
      <c r="Q25" s="235"/>
      <c r="R25" s="235"/>
      <c r="S25" s="235"/>
      <c r="T25" s="235"/>
      <c r="U25" s="235"/>
      <c r="V25" s="147" t="str">
        <f>IF(OR(COUNT(B25:I25,K25:U25)=0,調査票1!$C$9=""),"",調査票1!$C$9)</f>
        <v/>
      </c>
    </row>
    <row r="26" spans="1:22" x14ac:dyDescent="0.4">
      <c r="A26" s="174">
        <v>19</v>
      </c>
      <c r="B26" s="235"/>
      <c r="C26" s="235"/>
      <c r="D26" s="235"/>
      <c r="E26" s="235"/>
      <c r="F26" s="235"/>
      <c r="G26" s="169"/>
      <c r="H26" s="169"/>
      <c r="I26" s="170"/>
      <c r="J26" s="171" t="s">
        <v>350</v>
      </c>
      <c r="K26" s="235"/>
      <c r="L26" s="235"/>
      <c r="M26" s="235"/>
      <c r="N26" s="235"/>
      <c r="O26" s="235"/>
      <c r="P26" s="235"/>
      <c r="Q26" s="235"/>
      <c r="R26" s="235"/>
      <c r="S26" s="235"/>
      <c r="T26" s="235"/>
      <c r="U26" s="235"/>
      <c r="V26" s="147" t="str">
        <f>IF(OR(COUNT(B26:I26,K26:U26)=0,調査票1!$C$9=""),"",調査票1!$C$9)</f>
        <v/>
      </c>
    </row>
    <row r="27" spans="1:22" x14ac:dyDescent="0.4">
      <c r="A27" s="174">
        <v>20</v>
      </c>
      <c r="B27" s="235"/>
      <c r="C27" s="235"/>
      <c r="D27" s="235"/>
      <c r="E27" s="235"/>
      <c r="F27" s="235"/>
      <c r="G27" s="169"/>
      <c r="H27" s="169"/>
      <c r="I27" s="170"/>
      <c r="J27" s="171" t="s">
        <v>350</v>
      </c>
      <c r="K27" s="235"/>
      <c r="L27" s="235"/>
      <c r="M27" s="235"/>
      <c r="N27" s="235"/>
      <c r="O27" s="235"/>
      <c r="P27" s="235"/>
      <c r="Q27" s="235"/>
      <c r="R27" s="235"/>
      <c r="S27" s="235"/>
      <c r="T27" s="235"/>
      <c r="U27" s="235"/>
      <c r="V27" s="147" t="str">
        <f>IF(OR(COUNT(B27:I27,K27:U27)=0,調査票1!$C$9=""),"",調査票1!$C$9)</f>
        <v/>
      </c>
    </row>
    <row r="28" spans="1:22" x14ac:dyDescent="0.4">
      <c r="A28" s="174">
        <v>21</v>
      </c>
      <c r="B28" s="235"/>
      <c r="C28" s="235"/>
      <c r="D28" s="235"/>
      <c r="E28" s="235"/>
      <c r="F28" s="235"/>
      <c r="G28" s="169"/>
      <c r="H28" s="169"/>
      <c r="I28" s="170"/>
      <c r="J28" s="171" t="s">
        <v>350</v>
      </c>
      <c r="K28" s="235"/>
      <c r="L28" s="235"/>
      <c r="M28" s="235"/>
      <c r="N28" s="235"/>
      <c r="O28" s="235"/>
      <c r="P28" s="235"/>
      <c r="Q28" s="235"/>
      <c r="R28" s="235"/>
      <c r="S28" s="235"/>
      <c r="T28" s="235"/>
      <c r="U28" s="235"/>
      <c r="V28" s="147" t="str">
        <f>IF(OR(COUNT(B28:I28,K28:U28)=0,調査票1!$C$9=""),"",調査票1!$C$9)</f>
        <v/>
      </c>
    </row>
    <row r="29" spans="1:22" x14ac:dyDescent="0.4">
      <c r="A29" s="174">
        <v>22</v>
      </c>
      <c r="B29" s="235"/>
      <c r="C29" s="235"/>
      <c r="D29" s="235"/>
      <c r="E29" s="235"/>
      <c r="F29" s="235"/>
      <c r="G29" s="169"/>
      <c r="H29" s="169"/>
      <c r="I29" s="170"/>
      <c r="J29" s="171" t="s">
        <v>350</v>
      </c>
      <c r="K29" s="235"/>
      <c r="L29" s="235"/>
      <c r="M29" s="235"/>
      <c r="N29" s="235"/>
      <c r="O29" s="235"/>
      <c r="P29" s="235"/>
      <c r="Q29" s="235"/>
      <c r="R29" s="235"/>
      <c r="S29" s="235"/>
      <c r="T29" s="235"/>
      <c r="U29" s="235"/>
      <c r="V29" s="147" t="str">
        <f>IF(OR(COUNT(B29:I29,K29:U29)=0,調査票1!$C$9=""),"",調査票1!$C$9)</f>
        <v/>
      </c>
    </row>
    <row r="30" spans="1:22" x14ac:dyDescent="0.4">
      <c r="A30" s="174">
        <v>23</v>
      </c>
      <c r="B30" s="235"/>
      <c r="C30" s="235"/>
      <c r="D30" s="235"/>
      <c r="E30" s="235"/>
      <c r="F30" s="235"/>
      <c r="G30" s="169"/>
      <c r="H30" s="169"/>
      <c r="I30" s="170"/>
      <c r="J30" s="171" t="s">
        <v>350</v>
      </c>
      <c r="K30" s="235"/>
      <c r="L30" s="235"/>
      <c r="M30" s="235"/>
      <c r="N30" s="235"/>
      <c r="O30" s="235"/>
      <c r="P30" s="235"/>
      <c r="Q30" s="235"/>
      <c r="R30" s="235"/>
      <c r="S30" s="235"/>
      <c r="T30" s="235"/>
      <c r="U30" s="235"/>
      <c r="V30" s="147" t="str">
        <f>IF(OR(COUNT(B30:I30,K30:U30)=0,調査票1!$C$9=""),"",調査票1!$C$9)</f>
        <v/>
      </c>
    </row>
    <row r="31" spans="1:22" x14ac:dyDescent="0.4">
      <c r="A31" s="174">
        <v>24</v>
      </c>
      <c r="B31" s="235"/>
      <c r="C31" s="235"/>
      <c r="D31" s="235"/>
      <c r="E31" s="235"/>
      <c r="F31" s="235"/>
      <c r="G31" s="169"/>
      <c r="H31" s="169"/>
      <c r="I31" s="170"/>
      <c r="J31" s="171" t="s">
        <v>350</v>
      </c>
      <c r="K31" s="235"/>
      <c r="L31" s="235"/>
      <c r="M31" s="235"/>
      <c r="N31" s="235"/>
      <c r="O31" s="235"/>
      <c r="P31" s="235"/>
      <c r="Q31" s="235"/>
      <c r="R31" s="235"/>
      <c r="S31" s="235"/>
      <c r="T31" s="235"/>
      <c r="U31" s="235"/>
      <c r="V31" s="147" t="str">
        <f>IF(OR(COUNT(B31:I31,K31:U31)=0,調査票1!$C$9=""),"",調査票1!$C$9)</f>
        <v/>
      </c>
    </row>
    <row r="32" spans="1:22" x14ac:dyDescent="0.4">
      <c r="A32" s="174">
        <v>25</v>
      </c>
      <c r="B32" s="235"/>
      <c r="C32" s="235"/>
      <c r="D32" s="235"/>
      <c r="E32" s="235"/>
      <c r="F32" s="235"/>
      <c r="G32" s="169"/>
      <c r="H32" s="169"/>
      <c r="I32" s="170"/>
      <c r="J32" s="171" t="s">
        <v>350</v>
      </c>
      <c r="K32" s="235"/>
      <c r="L32" s="235"/>
      <c r="M32" s="235"/>
      <c r="N32" s="235"/>
      <c r="O32" s="235"/>
      <c r="P32" s="235"/>
      <c r="Q32" s="235"/>
      <c r="R32" s="235"/>
      <c r="S32" s="235"/>
      <c r="T32" s="235"/>
      <c r="U32" s="235"/>
      <c r="V32" s="147" t="str">
        <f>IF(OR(COUNT(B32:I32,K32:U32)=0,調査票1!$C$9=""),"",調査票1!$C$9)</f>
        <v/>
      </c>
    </row>
    <row r="33" spans="1:22" x14ac:dyDescent="0.4">
      <c r="A33" s="174">
        <v>26</v>
      </c>
      <c r="B33" s="235"/>
      <c r="C33" s="235"/>
      <c r="D33" s="235"/>
      <c r="E33" s="235"/>
      <c r="F33" s="235"/>
      <c r="G33" s="169"/>
      <c r="H33" s="169"/>
      <c r="I33" s="170"/>
      <c r="J33" s="171" t="s">
        <v>350</v>
      </c>
      <c r="K33" s="235"/>
      <c r="L33" s="235"/>
      <c r="M33" s="235"/>
      <c r="N33" s="235"/>
      <c r="O33" s="235"/>
      <c r="P33" s="235"/>
      <c r="Q33" s="235"/>
      <c r="R33" s="235"/>
      <c r="S33" s="235"/>
      <c r="T33" s="235"/>
      <c r="U33" s="235"/>
      <c r="V33" s="147" t="str">
        <f>IF(OR(COUNT(B33:I33,K33:U33)=0,調査票1!$C$9=""),"",調査票1!$C$9)</f>
        <v/>
      </c>
    </row>
    <row r="34" spans="1:22" x14ac:dyDescent="0.4">
      <c r="A34" s="174">
        <v>27</v>
      </c>
      <c r="B34" s="235"/>
      <c r="C34" s="235"/>
      <c r="D34" s="235"/>
      <c r="E34" s="235"/>
      <c r="F34" s="235"/>
      <c r="G34" s="169"/>
      <c r="H34" s="169"/>
      <c r="I34" s="170"/>
      <c r="J34" s="171" t="s">
        <v>350</v>
      </c>
      <c r="K34" s="235"/>
      <c r="L34" s="235"/>
      <c r="M34" s="235"/>
      <c r="N34" s="235"/>
      <c r="O34" s="235"/>
      <c r="P34" s="235"/>
      <c r="Q34" s="235"/>
      <c r="R34" s="235"/>
      <c r="S34" s="235"/>
      <c r="T34" s="235"/>
      <c r="U34" s="235"/>
      <c r="V34" s="147" t="str">
        <f>IF(OR(COUNT(B34:I34,K34:U34)=0,調査票1!$C$9=""),"",調査票1!$C$9)</f>
        <v/>
      </c>
    </row>
    <row r="35" spans="1:22" x14ac:dyDescent="0.4">
      <c r="A35" s="174">
        <v>28</v>
      </c>
      <c r="B35" s="235"/>
      <c r="C35" s="235"/>
      <c r="D35" s="235"/>
      <c r="E35" s="235"/>
      <c r="F35" s="235"/>
      <c r="G35" s="169"/>
      <c r="H35" s="169"/>
      <c r="I35" s="170"/>
      <c r="J35" s="171" t="s">
        <v>350</v>
      </c>
      <c r="K35" s="235"/>
      <c r="L35" s="235"/>
      <c r="M35" s="235"/>
      <c r="N35" s="235"/>
      <c r="O35" s="235"/>
      <c r="P35" s="235"/>
      <c r="Q35" s="235"/>
      <c r="R35" s="235"/>
      <c r="S35" s="235"/>
      <c r="T35" s="235"/>
      <c r="U35" s="235"/>
      <c r="V35" s="147" t="str">
        <f>IF(OR(COUNT(B35:I35,K35:U35)=0,調査票1!$C$9=""),"",調査票1!$C$9)</f>
        <v/>
      </c>
    </row>
    <row r="36" spans="1:22" x14ac:dyDescent="0.4">
      <c r="A36" s="174">
        <v>29</v>
      </c>
      <c r="B36" s="235"/>
      <c r="C36" s="235"/>
      <c r="D36" s="235"/>
      <c r="E36" s="235"/>
      <c r="F36" s="235"/>
      <c r="G36" s="169"/>
      <c r="H36" s="169"/>
      <c r="I36" s="170"/>
      <c r="J36" s="171" t="s">
        <v>350</v>
      </c>
      <c r="K36" s="235"/>
      <c r="L36" s="235"/>
      <c r="M36" s="235"/>
      <c r="N36" s="235"/>
      <c r="O36" s="235"/>
      <c r="P36" s="235"/>
      <c r="Q36" s="235"/>
      <c r="R36" s="235"/>
      <c r="S36" s="235"/>
      <c r="T36" s="235"/>
      <c r="U36" s="235"/>
      <c r="V36" s="147" t="str">
        <f>IF(OR(COUNT(B36:I36,K36:U36)=0,調査票1!$C$9=""),"",調査票1!$C$9)</f>
        <v/>
      </c>
    </row>
    <row r="37" spans="1:22" x14ac:dyDescent="0.4">
      <c r="A37" s="174">
        <v>30</v>
      </c>
      <c r="B37" s="235"/>
      <c r="C37" s="235"/>
      <c r="D37" s="235"/>
      <c r="E37" s="235"/>
      <c r="F37" s="235"/>
      <c r="G37" s="169"/>
      <c r="H37" s="169"/>
      <c r="I37" s="170"/>
      <c r="J37" s="171" t="s">
        <v>350</v>
      </c>
      <c r="K37" s="235"/>
      <c r="L37" s="235"/>
      <c r="M37" s="235"/>
      <c r="N37" s="235"/>
      <c r="O37" s="235"/>
      <c r="P37" s="235"/>
      <c r="Q37" s="235"/>
      <c r="R37" s="235"/>
      <c r="S37" s="235"/>
      <c r="T37" s="235"/>
      <c r="U37" s="235"/>
      <c r="V37" s="147" t="str">
        <f>IF(OR(COUNT(B37:I37,K37:U37)=0,調査票1!$C$9=""),"",調査票1!$C$9)</f>
        <v/>
      </c>
    </row>
    <row r="38" spans="1:22" x14ac:dyDescent="0.4">
      <c r="A38" s="174">
        <v>31</v>
      </c>
      <c r="B38" s="235"/>
      <c r="C38" s="235"/>
      <c r="D38" s="235"/>
      <c r="E38" s="235"/>
      <c r="F38" s="235"/>
      <c r="G38" s="169"/>
      <c r="H38" s="169"/>
      <c r="I38" s="170"/>
      <c r="J38" s="171" t="s">
        <v>350</v>
      </c>
      <c r="K38" s="235"/>
      <c r="L38" s="235"/>
      <c r="M38" s="235"/>
      <c r="N38" s="235"/>
      <c r="O38" s="235"/>
      <c r="P38" s="235"/>
      <c r="Q38" s="235"/>
      <c r="R38" s="235"/>
      <c r="S38" s="235"/>
      <c r="T38" s="235"/>
      <c r="U38" s="235"/>
      <c r="V38" s="147" t="str">
        <f>IF(OR(COUNT(B38:I38,K38:U38)=0,調査票1!$C$9=""),"",調査票1!$C$9)</f>
        <v/>
      </c>
    </row>
    <row r="39" spans="1:22" x14ac:dyDescent="0.4">
      <c r="A39" s="174">
        <v>32</v>
      </c>
      <c r="B39" s="235"/>
      <c r="C39" s="235"/>
      <c r="D39" s="235"/>
      <c r="E39" s="235"/>
      <c r="F39" s="235"/>
      <c r="G39" s="169"/>
      <c r="H39" s="169"/>
      <c r="I39" s="170"/>
      <c r="J39" s="171" t="s">
        <v>350</v>
      </c>
      <c r="K39" s="235"/>
      <c r="L39" s="235"/>
      <c r="M39" s="235"/>
      <c r="N39" s="235"/>
      <c r="O39" s="235"/>
      <c r="P39" s="235"/>
      <c r="Q39" s="235"/>
      <c r="R39" s="235"/>
      <c r="S39" s="235"/>
      <c r="T39" s="235"/>
      <c r="U39" s="235"/>
      <c r="V39" s="147" t="str">
        <f>IF(OR(COUNT(B39:I39,K39:U39)=0,調査票1!$C$9=""),"",調査票1!$C$9)</f>
        <v/>
      </c>
    </row>
    <row r="40" spans="1:22" x14ac:dyDescent="0.4">
      <c r="A40" s="174">
        <v>33</v>
      </c>
      <c r="B40" s="235"/>
      <c r="C40" s="235"/>
      <c r="D40" s="235"/>
      <c r="E40" s="235"/>
      <c r="F40" s="235"/>
      <c r="G40" s="169"/>
      <c r="H40" s="169"/>
      <c r="I40" s="170"/>
      <c r="J40" s="171" t="s">
        <v>350</v>
      </c>
      <c r="K40" s="235"/>
      <c r="L40" s="235"/>
      <c r="M40" s="235"/>
      <c r="N40" s="235"/>
      <c r="O40" s="235"/>
      <c r="P40" s="235"/>
      <c r="Q40" s="235"/>
      <c r="R40" s="235"/>
      <c r="S40" s="235"/>
      <c r="T40" s="235"/>
      <c r="U40" s="235"/>
      <c r="V40" s="147" t="str">
        <f>IF(OR(COUNT(B40:I40,K40:U40)=0,調査票1!$C$9=""),"",調査票1!$C$9)</f>
        <v/>
      </c>
    </row>
    <row r="41" spans="1:22" x14ac:dyDescent="0.4">
      <c r="A41" s="174">
        <v>34</v>
      </c>
      <c r="B41" s="235"/>
      <c r="C41" s="235"/>
      <c r="D41" s="235"/>
      <c r="E41" s="235"/>
      <c r="F41" s="235"/>
      <c r="G41" s="169"/>
      <c r="H41" s="169"/>
      <c r="I41" s="170"/>
      <c r="J41" s="171" t="s">
        <v>350</v>
      </c>
      <c r="K41" s="235"/>
      <c r="L41" s="235"/>
      <c r="M41" s="235"/>
      <c r="N41" s="235"/>
      <c r="O41" s="235"/>
      <c r="P41" s="235"/>
      <c r="Q41" s="235"/>
      <c r="R41" s="235"/>
      <c r="S41" s="235"/>
      <c r="T41" s="235"/>
      <c r="U41" s="235"/>
      <c r="V41" s="147" t="str">
        <f>IF(OR(COUNT(B41:I41,K41:U41)=0,調査票1!$C$9=""),"",調査票1!$C$9)</f>
        <v/>
      </c>
    </row>
    <row r="42" spans="1:22" x14ac:dyDescent="0.4">
      <c r="A42" s="174">
        <v>35</v>
      </c>
      <c r="B42" s="235"/>
      <c r="C42" s="235"/>
      <c r="D42" s="235"/>
      <c r="E42" s="235"/>
      <c r="F42" s="235"/>
      <c r="G42" s="169"/>
      <c r="H42" s="169"/>
      <c r="I42" s="170"/>
      <c r="J42" s="171" t="s">
        <v>350</v>
      </c>
      <c r="K42" s="235"/>
      <c r="L42" s="235"/>
      <c r="M42" s="235"/>
      <c r="N42" s="235"/>
      <c r="O42" s="235"/>
      <c r="P42" s="235"/>
      <c r="Q42" s="235"/>
      <c r="R42" s="235"/>
      <c r="S42" s="235"/>
      <c r="T42" s="235"/>
      <c r="U42" s="235"/>
      <c r="V42" s="147" t="str">
        <f>IF(OR(COUNT(B42:I42,K42:U42)=0,調査票1!$C$9=""),"",調査票1!$C$9)</f>
        <v/>
      </c>
    </row>
    <row r="43" spans="1:22" x14ac:dyDescent="0.4">
      <c r="A43" s="174">
        <v>36</v>
      </c>
      <c r="B43" s="235"/>
      <c r="C43" s="235"/>
      <c r="D43" s="235"/>
      <c r="E43" s="235"/>
      <c r="F43" s="235"/>
      <c r="G43" s="169"/>
      <c r="H43" s="169"/>
      <c r="I43" s="170"/>
      <c r="J43" s="171" t="s">
        <v>350</v>
      </c>
      <c r="K43" s="235"/>
      <c r="L43" s="235"/>
      <c r="M43" s="235"/>
      <c r="N43" s="235"/>
      <c r="O43" s="235"/>
      <c r="P43" s="235"/>
      <c r="Q43" s="235"/>
      <c r="R43" s="235"/>
      <c r="S43" s="235"/>
      <c r="T43" s="235"/>
      <c r="U43" s="235"/>
      <c r="V43" s="147" t="str">
        <f>IF(OR(COUNT(B43:I43,K43:U43)=0,調査票1!$C$9=""),"",調査票1!$C$9)</f>
        <v/>
      </c>
    </row>
    <row r="44" spans="1:22" x14ac:dyDescent="0.4">
      <c r="A44" s="174">
        <v>37</v>
      </c>
      <c r="B44" s="235"/>
      <c r="C44" s="235"/>
      <c r="D44" s="235"/>
      <c r="E44" s="235"/>
      <c r="F44" s="235"/>
      <c r="G44" s="169"/>
      <c r="H44" s="169"/>
      <c r="I44" s="170"/>
      <c r="J44" s="171" t="s">
        <v>350</v>
      </c>
      <c r="K44" s="235"/>
      <c r="L44" s="235"/>
      <c r="M44" s="235"/>
      <c r="N44" s="235"/>
      <c r="O44" s="235"/>
      <c r="P44" s="235"/>
      <c r="Q44" s="235"/>
      <c r="R44" s="235"/>
      <c r="S44" s="235"/>
      <c r="T44" s="235"/>
      <c r="U44" s="235"/>
      <c r="V44" s="147" t="str">
        <f>IF(OR(COUNT(B44:I44,K44:U44)=0,調査票1!$C$9=""),"",調査票1!$C$9)</f>
        <v/>
      </c>
    </row>
    <row r="45" spans="1:22" x14ac:dyDescent="0.4">
      <c r="A45" s="174">
        <v>38</v>
      </c>
      <c r="B45" s="235"/>
      <c r="C45" s="235"/>
      <c r="D45" s="235"/>
      <c r="E45" s="235"/>
      <c r="F45" s="235"/>
      <c r="G45" s="169"/>
      <c r="H45" s="169"/>
      <c r="I45" s="170"/>
      <c r="J45" s="171" t="s">
        <v>350</v>
      </c>
      <c r="K45" s="235"/>
      <c r="L45" s="235"/>
      <c r="M45" s="235"/>
      <c r="N45" s="235"/>
      <c r="O45" s="235"/>
      <c r="P45" s="235"/>
      <c r="Q45" s="235"/>
      <c r="R45" s="235"/>
      <c r="S45" s="235"/>
      <c r="T45" s="235"/>
      <c r="U45" s="235"/>
      <c r="V45" s="147" t="str">
        <f>IF(OR(COUNT(B45:I45,K45:U45)=0,調査票1!$C$9=""),"",調査票1!$C$9)</f>
        <v/>
      </c>
    </row>
    <row r="46" spans="1:22" x14ac:dyDescent="0.4">
      <c r="A46" s="174">
        <v>39</v>
      </c>
      <c r="B46" s="235"/>
      <c r="C46" s="235"/>
      <c r="D46" s="235"/>
      <c r="E46" s="235"/>
      <c r="F46" s="235"/>
      <c r="G46" s="169"/>
      <c r="H46" s="169"/>
      <c r="I46" s="170"/>
      <c r="J46" s="171" t="s">
        <v>350</v>
      </c>
      <c r="K46" s="235"/>
      <c r="L46" s="235"/>
      <c r="M46" s="235"/>
      <c r="N46" s="235"/>
      <c r="O46" s="235"/>
      <c r="P46" s="235"/>
      <c r="Q46" s="235"/>
      <c r="R46" s="235"/>
      <c r="S46" s="235"/>
      <c r="T46" s="235"/>
      <c r="U46" s="235"/>
      <c r="V46" s="147" t="str">
        <f>IF(OR(COUNT(B46:I46,K46:U46)=0,調査票1!$C$9=""),"",調査票1!$C$9)</f>
        <v/>
      </c>
    </row>
    <row r="47" spans="1:22" x14ac:dyDescent="0.4">
      <c r="A47" s="174">
        <v>40</v>
      </c>
      <c r="B47" s="235"/>
      <c r="C47" s="235"/>
      <c r="D47" s="235"/>
      <c r="E47" s="235"/>
      <c r="F47" s="235"/>
      <c r="G47" s="169"/>
      <c r="H47" s="169"/>
      <c r="I47" s="170"/>
      <c r="J47" s="171" t="s">
        <v>350</v>
      </c>
      <c r="K47" s="235"/>
      <c r="L47" s="235"/>
      <c r="M47" s="235"/>
      <c r="N47" s="235"/>
      <c r="O47" s="235"/>
      <c r="P47" s="235"/>
      <c r="Q47" s="235"/>
      <c r="R47" s="235"/>
      <c r="S47" s="235"/>
      <c r="T47" s="235"/>
      <c r="U47" s="235"/>
      <c r="V47" s="147" t="str">
        <f>IF(OR(COUNT(B47:I47,K47:U47)=0,調査票1!$C$9=""),"",調査票1!$C$9)</f>
        <v/>
      </c>
    </row>
    <row r="48" spans="1:22" x14ac:dyDescent="0.4">
      <c r="A48" s="174" t="s">
        <v>361</v>
      </c>
      <c r="B48" s="235"/>
      <c r="C48" s="235"/>
      <c r="D48" s="235"/>
      <c r="E48" s="235"/>
      <c r="F48" s="235"/>
      <c r="G48" s="169"/>
      <c r="H48" s="169"/>
      <c r="I48" s="170"/>
      <c r="J48" s="171" t="s">
        <v>350</v>
      </c>
      <c r="K48" s="235"/>
      <c r="L48" s="235"/>
      <c r="M48" s="235"/>
      <c r="N48" s="235"/>
      <c r="O48" s="235"/>
      <c r="P48" s="235"/>
      <c r="Q48" s="235"/>
      <c r="R48" s="235"/>
      <c r="S48" s="235"/>
      <c r="T48" s="235"/>
      <c r="U48" s="235"/>
      <c r="V48" s="147" t="str">
        <f>IF(OR(COUNT(B48:I48,K48:U48)=0,調査票1!$C$9=""),"",調査票1!$C$9)</f>
        <v/>
      </c>
    </row>
    <row r="49" spans="1:22" x14ac:dyDescent="0.4">
      <c r="A49" s="174" t="s">
        <v>362</v>
      </c>
      <c r="B49" s="235"/>
      <c r="C49" s="235"/>
      <c r="D49" s="235"/>
      <c r="E49" s="235"/>
      <c r="F49" s="235"/>
      <c r="G49" s="169"/>
      <c r="H49" s="169"/>
      <c r="I49" s="170"/>
      <c r="J49" s="171" t="s">
        <v>350</v>
      </c>
      <c r="K49" s="235"/>
      <c r="L49" s="235"/>
      <c r="M49" s="235"/>
      <c r="N49" s="235"/>
      <c r="O49" s="235"/>
      <c r="P49" s="235"/>
      <c r="Q49" s="235"/>
      <c r="R49" s="235"/>
      <c r="S49" s="235"/>
      <c r="T49" s="235"/>
      <c r="U49" s="235"/>
      <c r="V49" s="147" t="str">
        <f>IF(OR(COUNT(B49:I49,K49:U49)=0,調査票1!$C$9=""),"",調査票1!$C$9)</f>
        <v/>
      </c>
    </row>
    <row r="50" spans="1:22" x14ac:dyDescent="0.4">
      <c r="A50" s="174" t="s">
        <v>363</v>
      </c>
      <c r="B50" s="235"/>
      <c r="C50" s="235"/>
      <c r="D50" s="235"/>
      <c r="E50" s="235"/>
      <c r="F50" s="235"/>
      <c r="G50" s="169"/>
      <c r="H50" s="169"/>
      <c r="I50" s="170"/>
      <c r="J50" s="171" t="s">
        <v>350</v>
      </c>
      <c r="K50" s="235"/>
      <c r="L50" s="235"/>
      <c r="M50" s="235"/>
      <c r="N50" s="235"/>
      <c r="O50" s="235"/>
      <c r="P50" s="235"/>
      <c r="Q50" s="235"/>
      <c r="R50" s="235"/>
      <c r="S50" s="235"/>
      <c r="T50" s="235"/>
      <c r="U50" s="235"/>
      <c r="V50" s="147" t="str">
        <f>IF(OR(COUNT(B50:I50,K50:U50)=0,調査票1!$C$9=""),"",調査票1!$C$9)</f>
        <v/>
      </c>
    </row>
    <row r="51" spans="1:22" x14ac:dyDescent="0.4">
      <c r="A51" s="174" t="s">
        <v>364</v>
      </c>
      <c r="B51" s="235"/>
      <c r="C51" s="235"/>
      <c r="D51" s="235"/>
      <c r="E51" s="235"/>
      <c r="F51" s="235"/>
      <c r="G51" s="169"/>
      <c r="H51" s="169"/>
      <c r="I51" s="170"/>
      <c r="J51" s="171" t="s">
        <v>350</v>
      </c>
      <c r="K51" s="235"/>
      <c r="L51" s="235"/>
      <c r="M51" s="235"/>
      <c r="N51" s="235"/>
      <c r="O51" s="235"/>
      <c r="P51" s="235"/>
      <c r="Q51" s="235"/>
      <c r="R51" s="235"/>
      <c r="S51" s="235"/>
      <c r="T51" s="235"/>
      <c r="U51" s="235"/>
      <c r="V51" s="147" t="str">
        <f>IF(OR(COUNT(B51:I51,K51:U51)=0,調査票1!$C$9=""),"",調査票1!$C$9)</f>
        <v/>
      </c>
    </row>
    <row r="52" spans="1:22" x14ac:dyDescent="0.4">
      <c r="A52" s="174" t="s">
        <v>365</v>
      </c>
      <c r="B52" s="235"/>
      <c r="C52" s="235"/>
      <c r="D52" s="235"/>
      <c r="E52" s="235"/>
      <c r="F52" s="235"/>
      <c r="G52" s="169"/>
      <c r="H52" s="169"/>
      <c r="I52" s="170"/>
      <c r="J52" s="171" t="s">
        <v>350</v>
      </c>
      <c r="K52" s="235"/>
      <c r="L52" s="235"/>
      <c r="M52" s="235"/>
      <c r="N52" s="235"/>
      <c r="O52" s="235"/>
      <c r="P52" s="235"/>
      <c r="Q52" s="235"/>
      <c r="R52" s="235"/>
      <c r="S52" s="235"/>
      <c r="T52" s="235"/>
      <c r="U52" s="235"/>
      <c r="V52" s="147" t="str">
        <f>IF(OR(COUNT(B52:I52,K52:U52)=0,調査票1!$C$9=""),"",調査票1!$C$9)</f>
        <v/>
      </c>
    </row>
    <row r="53" spans="1:22" x14ac:dyDescent="0.4">
      <c r="A53" s="174" t="s">
        <v>366</v>
      </c>
      <c r="B53" s="235"/>
      <c r="C53" s="235"/>
      <c r="D53" s="235"/>
      <c r="E53" s="235"/>
      <c r="F53" s="235"/>
      <c r="G53" s="169"/>
      <c r="H53" s="169"/>
      <c r="I53" s="170"/>
      <c r="J53" s="171" t="s">
        <v>350</v>
      </c>
      <c r="K53" s="235"/>
      <c r="L53" s="235"/>
      <c r="M53" s="235"/>
      <c r="N53" s="235"/>
      <c r="O53" s="235"/>
      <c r="P53" s="235"/>
      <c r="Q53" s="235"/>
      <c r="R53" s="235"/>
      <c r="S53" s="235"/>
      <c r="T53" s="235"/>
      <c r="U53" s="235"/>
      <c r="V53" s="147" t="str">
        <f>IF(OR(COUNT(B53:I53,K53:U53)=0,調査票1!$C$9=""),"",調査票1!$C$9)</f>
        <v/>
      </c>
    </row>
    <row r="54" spans="1:22" x14ac:dyDescent="0.4">
      <c r="A54" s="174" t="s">
        <v>367</v>
      </c>
      <c r="B54" s="235"/>
      <c r="C54" s="235"/>
      <c r="D54" s="235"/>
      <c r="E54" s="235"/>
      <c r="F54" s="235"/>
      <c r="G54" s="169"/>
      <c r="H54" s="169"/>
      <c r="I54" s="170"/>
      <c r="J54" s="171" t="s">
        <v>350</v>
      </c>
      <c r="K54" s="235"/>
      <c r="L54" s="235"/>
      <c r="M54" s="235"/>
      <c r="N54" s="235"/>
      <c r="O54" s="235"/>
      <c r="P54" s="235"/>
      <c r="Q54" s="235"/>
      <c r="R54" s="235"/>
      <c r="S54" s="235"/>
      <c r="T54" s="235"/>
      <c r="U54" s="235"/>
      <c r="V54" s="147" t="str">
        <f>IF(OR(COUNT(B54:I54,K54:U54)=0,調査票1!$C$9=""),"",調査票1!$C$9)</f>
        <v/>
      </c>
    </row>
    <row r="55" spans="1:22" x14ac:dyDescent="0.4">
      <c r="A55" s="174" t="s">
        <v>368</v>
      </c>
      <c r="B55" s="235"/>
      <c r="C55" s="235"/>
      <c r="D55" s="235"/>
      <c r="E55" s="235"/>
      <c r="F55" s="235"/>
      <c r="G55" s="169"/>
      <c r="H55" s="169"/>
      <c r="I55" s="170"/>
      <c r="J55" s="171" t="s">
        <v>350</v>
      </c>
      <c r="K55" s="235"/>
      <c r="L55" s="235"/>
      <c r="M55" s="235"/>
      <c r="N55" s="235"/>
      <c r="O55" s="235"/>
      <c r="P55" s="235"/>
      <c r="Q55" s="235"/>
      <c r="R55" s="235"/>
      <c r="S55" s="235"/>
      <c r="T55" s="235"/>
      <c r="U55" s="235"/>
      <c r="V55" s="147" t="str">
        <f>IF(OR(COUNT(B55:I55,K55:U55)=0,調査票1!$C$9=""),"",調査票1!$C$9)</f>
        <v/>
      </c>
    </row>
    <row r="56" spans="1:22" x14ac:dyDescent="0.4">
      <c r="A56" s="174" t="s">
        <v>369</v>
      </c>
      <c r="B56" s="235"/>
      <c r="C56" s="235"/>
      <c r="D56" s="235"/>
      <c r="E56" s="235"/>
      <c r="F56" s="235"/>
      <c r="G56" s="169"/>
      <c r="H56" s="169"/>
      <c r="I56" s="170"/>
      <c r="J56" s="171" t="s">
        <v>350</v>
      </c>
      <c r="K56" s="235"/>
      <c r="L56" s="235"/>
      <c r="M56" s="235"/>
      <c r="N56" s="235"/>
      <c r="O56" s="235"/>
      <c r="P56" s="235"/>
      <c r="Q56" s="235"/>
      <c r="R56" s="235"/>
      <c r="S56" s="235"/>
      <c r="T56" s="235"/>
      <c r="U56" s="235"/>
      <c r="V56" s="147" t="str">
        <f>IF(OR(COUNT(B56:I56,K56:U56)=0,調査票1!$C$9=""),"",調査票1!$C$9)</f>
        <v/>
      </c>
    </row>
    <row r="57" spans="1:22" x14ac:dyDescent="0.4">
      <c r="A57" s="174" t="s">
        <v>370</v>
      </c>
      <c r="B57" s="235"/>
      <c r="C57" s="235"/>
      <c r="D57" s="235"/>
      <c r="E57" s="235"/>
      <c r="F57" s="235"/>
      <c r="G57" s="169"/>
      <c r="H57" s="169"/>
      <c r="I57" s="170"/>
      <c r="J57" s="171" t="s">
        <v>350</v>
      </c>
      <c r="K57" s="235"/>
      <c r="L57" s="235"/>
      <c r="M57" s="235"/>
      <c r="N57" s="235"/>
      <c r="O57" s="235"/>
      <c r="P57" s="235"/>
      <c r="Q57" s="235"/>
      <c r="R57" s="235"/>
      <c r="S57" s="235"/>
      <c r="T57" s="235"/>
      <c r="U57" s="235"/>
      <c r="V57" s="147" t="str">
        <f>IF(OR(COUNT(B57:I57,K57:U57)=0,調査票1!$C$9=""),"",調査票1!$C$9)</f>
        <v/>
      </c>
    </row>
    <row r="58" spans="1:22" x14ac:dyDescent="0.4">
      <c r="A58" s="174" t="s">
        <v>371</v>
      </c>
      <c r="B58" s="235"/>
      <c r="C58" s="235"/>
      <c r="D58" s="235"/>
      <c r="E58" s="235"/>
      <c r="F58" s="235"/>
      <c r="G58" s="169"/>
      <c r="H58" s="169"/>
      <c r="I58" s="170"/>
      <c r="J58" s="171" t="s">
        <v>350</v>
      </c>
      <c r="K58" s="235"/>
      <c r="L58" s="235"/>
      <c r="M58" s="235"/>
      <c r="N58" s="235"/>
      <c r="O58" s="235"/>
      <c r="P58" s="235"/>
      <c r="Q58" s="235"/>
      <c r="R58" s="235"/>
      <c r="S58" s="235"/>
      <c r="T58" s="235"/>
      <c r="U58" s="235"/>
      <c r="V58" s="147" t="str">
        <f>IF(OR(COUNT(B58:I58,K58:U58)=0,調査票1!$C$9=""),"",調査票1!$C$9)</f>
        <v/>
      </c>
    </row>
    <row r="59" spans="1:22" x14ac:dyDescent="0.4">
      <c r="A59" s="174" t="s">
        <v>372</v>
      </c>
      <c r="B59" s="235"/>
      <c r="C59" s="235"/>
      <c r="D59" s="235"/>
      <c r="E59" s="235"/>
      <c r="F59" s="235"/>
      <c r="G59" s="169"/>
      <c r="H59" s="169"/>
      <c r="I59" s="170"/>
      <c r="J59" s="171" t="s">
        <v>350</v>
      </c>
      <c r="K59" s="235"/>
      <c r="L59" s="235"/>
      <c r="M59" s="235"/>
      <c r="N59" s="235"/>
      <c r="O59" s="235"/>
      <c r="P59" s="235"/>
      <c r="Q59" s="235"/>
      <c r="R59" s="235"/>
      <c r="S59" s="235"/>
      <c r="T59" s="235"/>
      <c r="U59" s="235"/>
      <c r="V59" s="147" t="str">
        <f>IF(OR(COUNT(B59:I59,K59:U59)=0,調査票1!$C$9=""),"",調査票1!$C$9)</f>
        <v/>
      </c>
    </row>
    <row r="60" spans="1:22" x14ac:dyDescent="0.4">
      <c r="A60" s="174" t="s">
        <v>373</v>
      </c>
      <c r="B60" s="235"/>
      <c r="C60" s="235"/>
      <c r="D60" s="235"/>
      <c r="E60" s="235"/>
      <c r="F60" s="235"/>
      <c r="G60" s="169"/>
      <c r="H60" s="169"/>
      <c r="I60" s="170"/>
      <c r="J60" s="171" t="s">
        <v>350</v>
      </c>
      <c r="K60" s="235"/>
      <c r="L60" s="235"/>
      <c r="M60" s="235"/>
      <c r="N60" s="235"/>
      <c r="O60" s="235"/>
      <c r="P60" s="235"/>
      <c r="Q60" s="235"/>
      <c r="R60" s="235"/>
      <c r="S60" s="235"/>
      <c r="T60" s="235"/>
      <c r="U60" s="235"/>
      <c r="V60" s="147" t="str">
        <f>IF(OR(COUNT(B60:I60,K60:U60)=0,調査票1!$C$9=""),"",調査票1!$C$9)</f>
        <v/>
      </c>
    </row>
    <row r="61" spans="1:22" x14ac:dyDescent="0.4">
      <c r="A61" s="174" t="s">
        <v>374</v>
      </c>
      <c r="B61" s="235"/>
      <c r="C61" s="235"/>
      <c r="D61" s="235"/>
      <c r="E61" s="235"/>
      <c r="F61" s="235"/>
      <c r="G61" s="169"/>
      <c r="H61" s="169"/>
      <c r="I61" s="170"/>
      <c r="J61" s="171" t="s">
        <v>350</v>
      </c>
      <c r="K61" s="235"/>
      <c r="L61" s="235"/>
      <c r="M61" s="235"/>
      <c r="N61" s="235"/>
      <c r="O61" s="235"/>
      <c r="P61" s="235"/>
      <c r="Q61" s="235"/>
      <c r="R61" s="235"/>
      <c r="S61" s="235"/>
      <c r="T61" s="235"/>
      <c r="U61" s="235"/>
      <c r="V61" s="147" t="str">
        <f>IF(OR(COUNT(B61:I61,K61:U61)=0,調査票1!$C$9=""),"",調査票1!$C$9)</f>
        <v/>
      </c>
    </row>
    <row r="62" spans="1:22" x14ac:dyDescent="0.4">
      <c r="A62" s="174" t="s">
        <v>375</v>
      </c>
      <c r="B62" s="235"/>
      <c r="C62" s="235"/>
      <c r="D62" s="235"/>
      <c r="E62" s="235"/>
      <c r="F62" s="235"/>
      <c r="G62" s="169"/>
      <c r="H62" s="169"/>
      <c r="I62" s="170"/>
      <c r="J62" s="171" t="s">
        <v>350</v>
      </c>
      <c r="K62" s="235"/>
      <c r="L62" s="235"/>
      <c r="M62" s="235"/>
      <c r="N62" s="235"/>
      <c r="O62" s="235"/>
      <c r="P62" s="235"/>
      <c r="Q62" s="235"/>
      <c r="R62" s="235"/>
      <c r="S62" s="235"/>
      <c r="T62" s="235"/>
      <c r="U62" s="235"/>
      <c r="V62" s="147" t="str">
        <f>IF(OR(COUNT(B62:I62,K62:U62)=0,調査票1!$C$9=""),"",調査票1!$C$9)</f>
        <v/>
      </c>
    </row>
    <row r="63" spans="1:22" x14ac:dyDescent="0.4">
      <c r="A63" s="174" t="s">
        <v>376</v>
      </c>
      <c r="B63" s="235"/>
      <c r="C63" s="235"/>
      <c r="D63" s="235"/>
      <c r="E63" s="235"/>
      <c r="F63" s="235"/>
      <c r="G63" s="169"/>
      <c r="H63" s="169"/>
      <c r="I63" s="170"/>
      <c r="J63" s="171" t="s">
        <v>350</v>
      </c>
      <c r="K63" s="235"/>
      <c r="L63" s="235"/>
      <c r="M63" s="235"/>
      <c r="N63" s="235"/>
      <c r="O63" s="235"/>
      <c r="P63" s="235"/>
      <c r="Q63" s="235"/>
      <c r="R63" s="235"/>
      <c r="S63" s="235"/>
      <c r="T63" s="235"/>
      <c r="U63" s="235"/>
      <c r="V63" s="147" t="str">
        <f>IF(OR(COUNT(B63:I63,K63:U63)=0,調査票1!$C$9=""),"",調査票1!$C$9)</f>
        <v/>
      </c>
    </row>
    <row r="64" spans="1:22" x14ac:dyDescent="0.4">
      <c r="A64" s="174" t="s">
        <v>377</v>
      </c>
      <c r="B64" s="235"/>
      <c r="C64" s="235"/>
      <c r="D64" s="235"/>
      <c r="E64" s="235"/>
      <c r="F64" s="235"/>
      <c r="G64" s="169"/>
      <c r="H64" s="169"/>
      <c r="I64" s="170"/>
      <c r="J64" s="171" t="s">
        <v>350</v>
      </c>
      <c r="K64" s="235"/>
      <c r="L64" s="235"/>
      <c r="M64" s="235"/>
      <c r="N64" s="235"/>
      <c r="O64" s="235"/>
      <c r="P64" s="235"/>
      <c r="Q64" s="235"/>
      <c r="R64" s="235"/>
      <c r="S64" s="235"/>
      <c r="T64" s="235"/>
      <c r="U64" s="235"/>
      <c r="V64" s="147" t="str">
        <f>IF(OR(COUNT(B64:I64,K64:U64)=0,調査票1!$C$9=""),"",調査票1!$C$9)</f>
        <v/>
      </c>
    </row>
    <row r="65" spans="1:22" x14ac:dyDescent="0.4">
      <c r="A65" s="174" t="s">
        <v>378</v>
      </c>
      <c r="B65" s="235"/>
      <c r="C65" s="235"/>
      <c r="D65" s="235"/>
      <c r="E65" s="235"/>
      <c r="F65" s="235"/>
      <c r="G65" s="169"/>
      <c r="H65" s="169"/>
      <c r="I65" s="170"/>
      <c r="J65" s="171" t="s">
        <v>350</v>
      </c>
      <c r="K65" s="235"/>
      <c r="L65" s="235"/>
      <c r="M65" s="235"/>
      <c r="N65" s="235"/>
      <c r="O65" s="235"/>
      <c r="P65" s="235"/>
      <c r="Q65" s="235"/>
      <c r="R65" s="235"/>
      <c r="S65" s="235"/>
      <c r="T65" s="235"/>
      <c r="U65" s="235"/>
      <c r="V65" s="147" t="str">
        <f>IF(OR(COUNT(B65:I65,K65:U65)=0,調査票1!$C$9=""),"",調査票1!$C$9)</f>
        <v/>
      </c>
    </row>
    <row r="66" spans="1:22" x14ac:dyDescent="0.4">
      <c r="A66" s="174" t="s">
        <v>379</v>
      </c>
      <c r="B66" s="235"/>
      <c r="C66" s="235"/>
      <c r="D66" s="235"/>
      <c r="E66" s="235"/>
      <c r="F66" s="235"/>
      <c r="G66" s="169"/>
      <c r="H66" s="169"/>
      <c r="I66" s="170"/>
      <c r="J66" s="171" t="s">
        <v>350</v>
      </c>
      <c r="K66" s="235"/>
      <c r="L66" s="235"/>
      <c r="M66" s="235"/>
      <c r="N66" s="235"/>
      <c r="O66" s="235"/>
      <c r="P66" s="235"/>
      <c r="Q66" s="235"/>
      <c r="R66" s="235"/>
      <c r="S66" s="235"/>
      <c r="T66" s="235"/>
      <c r="U66" s="235"/>
      <c r="V66" s="147" t="str">
        <f>IF(OR(COUNT(B66:I66,K66:U66)=0,調査票1!$C$9=""),"",調査票1!$C$9)</f>
        <v/>
      </c>
    </row>
    <row r="67" spans="1:22" x14ac:dyDescent="0.4">
      <c r="A67" s="174" t="s">
        <v>380</v>
      </c>
      <c r="B67" s="235"/>
      <c r="C67" s="235"/>
      <c r="D67" s="235"/>
      <c r="E67" s="235"/>
      <c r="F67" s="235"/>
      <c r="G67" s="169"/>
      <c r="H67" s="169"/>
      <c r="I67" s="170"/>
      <c r="J67" s="171" t="s">
        <v>350</v>
      </c>
      <c r="K67" s="235"/>
      <c r="L67" s="235"/>
      <c r="M67" s="235"/>
      <c r="N67" s="235"/>
      <c r="O67" s="235"/>
      <c r="P67" s="235"/>
      <c r="Q67" s="235"/>
      <c r="R67" s="235"/>
      <c r="S67" s="235"/>
      <c r="T67" s="235"/>
      <c r="U67" s="235"/>
      <c r="V67" s="147" t="str">
        <f>IF(OR(COUNT(B67:I67,K67:U67)=0,調査票1!$C$9=""),"",調査票1!$C$9)</f>
        <v/>
      </c>
    </row>
    <row r="68" spans="1:22" x14ac:dyDescent="0.4">
      <c r="A68" s="174" t="s">
        <v>381</v>
      </c>
      <c r="B68" s="235"/>
      <c r="C68" s="235"/>
      <c r="D68" s="235"/>
      <c r="E68" s="235"/>
      <c r="F68" s="235"/>
      <c r="G68" s="169"/>
      <c r="H68" s="169"/>
      <c r="I68" s="170"/>
      <c r="J68" s="171" t="s">
        <v>350</v>
      </c>
      <c r="K68" s="235"/>
      <c r="L68" s="235"/>
      <c r="M68" s="235"/>
      <c r="N68" s="235"/>
      <c r="O68" s="235"/>
      <c r="P68" s="235"/>
      <c r="Q68" s="235"/>
      <c r="R68" s="235"/>
      <c r="S68" s="235"/>
      <c r="T68" s="235"/>
      <c r="U68" s="235"/>
      <c r="V68" s="147" t="str">
        <f>IF(OR(COUNT(B68:I68,K68:U68)=0,調査票1!$C$9=""),"",調査票1!$C$9)</f>
        <v/>
      </c>
    </row>
    <row r="69" spans="1:22" x14ac:dyDescent="0.4">
      <c r="A69" s="174" t="s">
        <v>382</v>
      </c>
      <c r="B69" s="235"/>
      <c r="C69" s="235"/>
      <c r="D69" s="235"/>
      <c r="E69" s="235"/>
      <c r="F69" s="235"/>
      <c r="G69" s="169"/>
      <c r="H69" s="169"/>
      <c r="I69" s="170"/>
      <c r="J69" s="171" t="s">
        <v>350</v>
      </c>
      <c r="K69" s="235"/>
      <c r="L69" s="235"/>
      <c r="M69" s="235"/>
      <c r="N69" s="235"/>
      <c r="O69" s="235"/>
      <c r="P69" s="235"/>
      <c r="Q69" s="235"/>
      <c r="R69" s="235"/>
      <c r="S69" s="235"/>
      <c r="T69" s="235"/>
      <c r="U69" s="235"/>
      <c r="V69" s="147" t="str">
        <f>IF(OR(COUNT(B69:I69,K69:U69)=0,調査票1!$C$9=""),"",調査票1!$C$9)</f>
        <v/>
      </c>
    </row>
    <row r="70" spans="1:22" x14ac:dyDescent="0.4">
      <c r="A70" s="174" t="s">
        <v>383</v>
      </c>
      <c r="B70" s="235"/>
      <c r="C70" s="235"/>
      <c r="D70" s="235"/>
      <c r="E70" s="235"/>
      <c r="F70" s="235"/>
      <c r="G70" s="169"/>
      <c r="H70" s="169"/>
      <c r="I70" s="170"/>
      <c r="J70" s="171" t="s">
        <v>350</v>
      </c>
      <c r="K70" s="235"/>
      <c r="L70" s="235"/>
      <c r="M70" s="235"/>
      <c r="N70" s="235"/>
      <c r="O70" s="235"/>
      <c r="P70" s="235"/>
      <c r="Q70" s="235"/>
      <c r="R70" s="235"/>
      <c r="S70" s="235"/>
      <c r="T70" s="235"/>
      <c r="U70" s="235"/>
      <c r="V70" s="147" t="str">
        <f>IF(OR(COUNT(B70:I70,K70:U70)=0,調査票1!$C$9=""),"",調査票1!$C$9)</f>
        <v/>
      </c>
    </row>
    <row r="71" spans="1:22" x14ac:dyDescent="0.4">
      <c r="A71" s="174" t="s">
        <v>384</v>
      </c>
      <c r="B71" s="235"/>
      <c r="C71" s="235"/>
      <c r="D71" s="235"/>
      <c r="E71" s="235"/>
      <c r="F71" s="235"/>
      <c r="G71" s="169"/>
      <c r="H71" s="169"/>
      <c r="I71" s="170"/>
      <c r="J71" s="171" t="s">
        <v>350</v>
      </c>
      <c r="K71" s="235"/>
      <c r="L71" s="235"/>
      <c r="M71" s="235"/>
      <c r="N71" s="235"/>
      <c r="O71" s="235"/>
      <c r="P71" s="235"/>
      <c r="Q71" s="235"/>
      <c r="R71" s="235"/>
      <c r="S71" s="235"/>
      <c r="T71" s="235"/>
      <c r="U71" s="235"/>
      <c r="V71" s="147" t="str">
        <f>IF(OR(COUNT(B71:I71,K71:U71)=0,調査票1!$C$9=""),"",調査票1!$C$9)</f>
        <v/>
      </c>
    </row>
    <row r="72" spans="1:22" x14ac:dyDescent="0.4">
      <c r="A72" s="174" t="s">
        <v>385</v>
      </c>
      <c r="B72" s="235"/>
      <c r="C72" s="235"/>
      <c r="D72" s="235"/>
      <c r="E72" s="235"/>
      <c r="F72" s="235"/>
      <c r="G72" s="169"/>
      <c r="H72" s="169"/>
      <c r="I72" s="170"/>
      <c r="J72" s="171" t="s">
        <v>350</v>
      </c>
      <c r="K72" s="235"/>
      <c r="L72" s="235"/>
      <c r="M72" s="235"/>
      <c r="N72" s="235"/>
      <c r="O72" s="235"/>
      <c r="P72" s="235"/>
      <c r="Q72" s="235"/>
      <c r="R72" s="235"/>
      <c r="S72" s="235"/>
      <c r="T72" s="235"/>
      <c r="U72" s="235"/>
      <c r="V72" s="147" t="str">
        <f>IF(OR(COUNT(B72:I72,K72:U72)=0,調査票1!$C$9=""),"",調査票1!$C$9)</f>
        <v/>
      </c>
    </row>
    <row r="73" spans="1:22" x14ac:dyDescent="0.4">
      <c r="A73" s="174" t="s">
        <v>386</v>
      </c>
      <c r="B73" s="235"/>
      <c r="C73" s="235"/>
      <c r="D73" s="235"/>
      <c r="E73" s="235"/>
      <c r="F73" s="235"/>
      <c r="G73" s="169"/>
      <c r="H73" s="169"/>
      <c r="I73" s="170"/>
      <c r="J73" s="171" t="s">
        <v>350</v>
      </c>
      <c r="K73" s="235"/>
      <c r="L73" s="235"/>
      <c r="M73" s="235"/>
      <c r="N73" s="235"/>
      <c r="O73" s="235"/>
      <c r="P73" s="235"/>
      <c r="Q73" s="235"/>
      <c r="R73" s="235"/>
      <c r="S73" s="235"/>
      <c r="T73" s="235"/>
      <c r="U73" s="235"/>
      <c r="V73" s="147" t="str">
        <f>IF(OR(COUNT(B73:I73,K73:U73)=0,調査票1!$C$9=""),"",調査票1!$C$9)</f>
        <v/>
      </c>
    </row>
    <row r="74" spans="1:22" x14ac:dyDescent="0.4">
      <c r="A74" s="174" t="s">
        <v>387</v>
      </c>
      <c r="B74" s="235"/>
      <c r="C74" s="235"/>
      <c r="D74" s="235"/>
      <c r="E74" s="235"/>
      <c r="F74" s="235"/>
      <c r="G74" s="169"/>
      <c r="H74" s="169"/>
      <c r="I74" s="170"/>
      <c r="J74" s="171" t="s">
        <v>350</v>
      </c>
      <c r="K74" s="235"/>
      <c r="L74" s="235"/>
      <c r="M74" s="235"/>
      <c r="N74" s="235"/>
      <c r="O74" s="235"/>
      <c r="P74" s="235"/>
      <c r="Q74" s="235"/>
      <c r="R74" s="235"/>
      <c r="S74" s="235"/>
      <c r="T74" s="235"/>
      <c r="U74" s="235"/>
      <c r="V74" s="147" t="str">
        <f>IF(OR(COUNT(B74:I74,K74:U74)=0,調査票1!$C$9=""),"",調査票1!$C$9)</f>
        <v/>
      </c>
    </row>
    <row r="75" spans="1:22" x14ac:dyDescent="0.4">
      <c r="A75" s="174" t="s">
        <v>388</v>
      </c>
      <c r="B75" s="235"/>
      <c r="C75" s="235"/>
      <c r="D75" s="235"/>
      <c r="E75" s="235"/>
      <c r="F75" s="235"/>
      <c r="G75" s="169"/>
      <c r="H75" s="169"/>
      <c r="I75" s="170"/>
      <c r="J75" s="171" t="s">
        <v>350</v>
      </c>
      <c r="K75" s="235"/>
      <c r="L75" s="235"/>
      <c r="M75" s="235"/>
      <c r="N75" s="235"/>
      <c r="O75" s="235"/>
      <c r="P75" s="235"/>
      <c r="Q75" s="235"/>
      <c r="R75" s="235"/>
      <c r="S75" s="235"/>
      <c r="T75" s="235"/>
      <c r="U75" s="235"/>
      <c r="V75" s="147" t="str">
        <f>IF(OR(COUNT(B75:I75,K75:U75)=0,調査票1!$C$9=""),"",調査票1!$C$9)</f>
        <v/>
      </c>
    </row>
    <row r="76" spans="1:22" x14ac:dyDescent="0.4">
      <c r="A76" s="174" t="s">
        <v>389</v>
      </c>
      <c r="B76" s="235"/>
      <c r="C76" s="235"/>
      <c r="D76" s="235"/>
      <c r="E76" s="235"/>
      <c r="F76" s="235"/>
      <c r="G76" s="169"/>
      <c r="H76" s="169"/>
      <c r="I76" s="170"/>
      <c r="J76" s="171" t="s">
        <v>350</v>
      </c>
      <c r="K76" s="235"/>
      <c r="L76" s="235"/>
      <c r="M76" s="235"/>
      <c r="N76" s="235"/>
      <c r="O76" s="235"/>
      <c r="P76" s="235"/>
      <c r="Q76" s="235"/>
      <c r="R76" s="235"/>
      <c r="S76" s="235"/>
      <c r="T76" s="235"/>
      <c r="U76" s="235"/>
      <c r="V76" s="147" t="str">
        <f>IF(OR(COUNT(B76:I76,K76:U76)=0,調査票1!$C$9=""),"",調査票1!$C$9)</f>
        <v/>
      </c>
    </row>
    <row r="77" spans="1:22" x14ac:dyDescent="0.4">
      <c r="A77" s="174" t="s">
        <v>390</v>
      </c>
      <c r="B77" s="235"/>
      <c r="C77" s="235"/>
      <c r="D77" s="235"/>
      <c r="E77" s="235"/>
      <c r="F77" s="235"/>
      <c r="G77" s="169"/>
      <c r="H77" s="169"/>
      <c r="I77" s="170"/>
      <c r="J77" s="171" t="s">
        <v>350</v>
      </c>
      <c r="K77" s="235"/>
      <c r="L77" s="235"/>
      <c r="M77" s="235"/>
      <c r="N77" s="235"/>
      <c r="O77" s="235"/>
      <c r="P77" s="235"/>
      <c r="Q77" s="235"/>
      <c r="R77" s="235"/>
      <c r="S77" s="235"/>
      <c r="T77" s="235"/>
      <c r="U77" s="235"/>
      <c r="V77" s="147" t="str">
        <f>IF(OR(COUNT(B77:I77,K77:U77)=0,調査票1!$C$9=""),"",調査票1!$C$9)</f>
        <v/>
      </c>
    </row>
    <row r="78" spans="1:22" x14ac:dyDescent="0.4">
      <c r="A78" s="174" t="s">
        <v>391</v>
      </c>
      <c r="B78" s="235"/>
      <c r="C78" s="235"/>
      <c r="D78" s="235"/>
      <c r="E78" s="235"/>
      <c r="F78" s="235"/>
      <c r="G78" s="169"/>
      <c r="H78" s="169"/>
      <c r="I78" s="170"/>
      <c r="J78" s="171" t="s">
        <v>350</v>
      </c>
      <c r="K78" s="235"/>
      <c r="L78" s="235"/>
      <c r="M78" s="235"/>
      <c r="N78" s="235"/>
      <c r="O78" s="235"/>
      <c r="P78" s="235"/>
      <c r="Q78" s="235"/>
      <c r="R78" s="235"/>
      <c r="S78" s="235"/>
      <c r="T78" s="235"/>
      <c r="U78" s="235"/>
      <c r="V78" s="147" t="str">
        <f>IF(OR(COUNT(B78:I78,K78:U78)=0,調査票1!$C$9=""),"",調査票1!$C$9)</f>
        <v/>
      </c>
    </row>
    <row r="79" spans="1:22" x14ac:dyDescent="0.4">
      <c r="A79" s="174" t="s">
        <v>392</v>
      </c>
      <c r="B79" s="235"/>
      <c r="C79" s="235"/>
      <c r="D79" s="235"/>
      <c r="E79" s="235"/>
      <c r="F79" s="235"/>
      <c r="G79" s="169"/>
      <c r="H79" s="169"/>
      <c r="I79" s="170"/>
      <c r="J79" s="171" t="s">
        <v>350</v>
      </c>
      <c r="K79" s="235"/>
      <c r="L79" s="235"/>
      <c r="M79" s="235"/>
      <c r="N79" s="235"/>
      <c r="O79" s="235"/>
      <c r="P79" s="235"/>
      <c r="Q79" s="235"/>
      <c r="R79" s="235"/>
      <c r="S79" s="235"/>
      <c r="T79" s="235"/>
      <c r="U79" s="235"/>
      <c r="V79" s="147" t="str">
        <f>IF(OR(COUNT(B79:I79,K79:U79)=0,調査票1!$C$9=""),"",調査票1!$C$9)</f>
        <v/>
      </c>
    </row>
    <row r="80" spans="1:22" x14ac:dyDescent="0.4">
      <c r="A80" s="174" t="s">
        <v>393</v>
      </c>
      <c r="B80" s="235"/>
      <c r="C80" s="235"/>
      <c r="D80" s="235"/>
      <c r="E80" s="235"/>
      <c r="F80" s="235"/>
      <c r="G80" s="169"/>
      <c r="H80" s="169"/>
      <c r="I80" s="170"/>
      <c r="J80" s="171" t="s">
        <v>350</v>
      </c>
      <c r="K80" s="235"/>
      <c r="L80" s="235"/>
      <c r="M80" s="235"/>
      <c r="N80" s="235"/>
      <c r="O80" s="235"/>
      <c r="P80" s="235"/>
      <c r="Q80" s="235"/>
      <c r="R80" s="235"/>
      <c r="S80" s="235"/>
      <c r="T80" s="235"/>
      <c r="U80" s="235"/>
      <c r="V80" s="147" t="str">
        <f>IF(OR(COUNT(B80:I80,K80:U80)=0,調査票1!$C$9=""),"",調査票1!$C$9)</f>
        <v/>
      </c>
    </row>
    <row r="81" spans="1:22" x14ac:dyDescent="0.4">
      <c r="A81" s="174" t="s">
        <v>394</v>
      </c>
      <c r="B81" s="235"/>
      <c r="C81" s="235"/>
      <c r="D81" s="235"/>
      <c r="E81" s="235"/>
      <c r="F81" s="235"/>
      <c r="G81" s="169"/>
      <c r="H81" s="169"/>
      <c r="I81" s="170"/>
      <c r="J81" s="171" t="s">
        <v>350</v>
      </c>
      <c r="K81" s="235"/>
      <c r="L81" s="235"/>
      <c r="M81" s="235"/>
      <c r="N81" s="235"/>
      <c r="O81" s="235"/>
      <c r="P81" s="235"/>
      <c r="Q81" s="235"/>
      <c r="R81" s="235"/>
      <c r="S81" s="235"/>
      <c r="T81" s="235"/>
      <c r="U81" s="235"/>
      <c r="V81" s="147" t="str">
        <f>IF(OR(COUNT(B81:I81,K81:U81)=0,調査票1!$C$9=""),"",調査票1!$C$9)</f>
        <v/>
      </c>
    </row>
    <row r="82" spans="1:22" x14ac:dyDescent="0.4">
      <c r="A82" s="174" t="s">
        <v>395</v>
      </c>
      <c r="B82" s="235"/>
      <c r="C82" s="235"/>
      <c r="D82" s="235"/>
      <c r="E82" s="235"/>
      <c r="F82" s="235"/>
      <c r="G82" s="169"/>
      <c r="H82" s="169"/>
      <c r="I82" s="170"/>
      <c r="J82" s="171" t="s">
        <v>350</v>
      </c>
      <c r="K82" s="235"/>
      <c r="L82" s="235"/>
      <c r="M82" s="235"/>
      <c r="N82" s="235"/>
      <c r="O82" s="235"/>
      <c r="P82" s="235"/>
      <c r="Q82" s="235"/>
      <c r="R82" s="235"/>
      <c r="S82" s="235"/>
      <c r="T82" s="235"/>
      <c r="U82" s="235"/>
      <c r="V82" s="147" t="str">
        <f>IF(OR(COUNT(B82:I82,K82:U82)=0,調査票1!$C$9=""),"",調査票1!$C$9)</f>
        <v/>
      </c>
    </row>
    <row r="83" spans="1:22" x14ac:dyDescent="0.4">
      <c r="A83" s="174" t="s">
        <v>396</v>
      </c>
      <c r="B83" s="235"/>
      <c r="C83" s="235"/>
      <c r="D83" s="235"/>
      <c r="E83" s="235"/>
      <c r="F83" s="235"/>
      <c r="G83" s="169"/>
      <c r="H83" s="169"/>
      <c r="I83" s="170"/>
      <c r="J83" s="171" t="s">
        <v>350</v>
      </c>
      <c r="K83" s="235"/>
      <c r="L83" s="235"/>
      <c r="M83" s="235"/>
      <c r="N83" s="235"/>
      <c r="O83" s="235"/>
      <c r="P83" s="235"/>
      <c r="Q83" s="235"/>
      <c r="R83" s="235"/>
      <c r="S83" s="235"/>
      <c r="T83" s="235"/>
      <c r="U83" s="235"/>
      <c r="V83" s="147" t="str">
        <f>IF(OR(COUNT(B83:I83,K83:U83)=0,調査票1!$C$9=""),"",調査票1!$C$9)</f>
        <v/>
      </c>
    </row>
    <row r="84" spans="1:22" x14ac:dyDescent="0.4">
      <c r="A84" s="174" t="s">
        <v>397</v>
      </c>
      <c r="B84" s="235"/>
      <c r="C84" s="235"/>
      <c r="D84" s="235"/>
      <c r="E84" s="235"/>
      <c r="F84" s="235"/>
      <c r="G84" s="169"/>
      <c r="H84" s="169"/>
      <c r="I84" s="170"/>
      <c r="J84" s="171" t="s">
        <v>350</v>
      </c>
      <c r="K84" s="235"/>
      <c r="L84" s="235"/>
      <c r="M84" s="235"/>
      <c r="N84" s="235"/>
      <c r="O84" s="235"/>
      <c r="P84" s="235"/>
      <c r="Q84" s="235"/>
      <c r="R84" s="235"/>
      <c r="S84" s="235"/>
      <c r="T84" s="235"/>
      <c r="U84" s="235"/>
      <c r="V84" s="147" t="str">
        <f>IF(OR(COUNT(B84:I84,K84:U84)=0,調査票1!$C$9=""),"",調査票1!$C$9)</f>
        <v/>
      </c>
    </row>
    <row r="85" spans="1:22" x14ac:dyDescent="0.4">
      <c r="A85" s="174" t="s">
        <v>398</v>
      </c>
      <c r="B85" s="235"/>
      <c r="C85" s="235"/>
      <c r="D85" s="235"/>
      <c r="E85" s="235"/>
      <c r="F85" s="235"/>
      <c r="G85" s="169"/>
      <c r="H85" s="169"/>
      <c r="I85" s="170"/>
      <c r="J85" s="171" t="s">
        <v>350</v>
      </c>
      <c r="K85" s="235"/>
      <c r="L85" s="235"/>
      <c r="M85" s="235"/>
      <c r="N85" s="235"/>
      <c r="O85" s="235"/>
      <c r="P85" s="235"/>
      <c r="Q85" s="235"/>
      <c r="R85" s="235"/>
      <c r="S85" s="235"/>
      <c r="T85" s="235"/>
      <c r="U85" s="235"/>
      <c r="V85" s="147" t="str">
        <f>IF(OR(COUNT(B85:I85,K85:U85)=0,調査票1!$C$9=""),"",調査票1!$C$9)</f>
        <v/>
      </c>
    </row>
    <row r="86" spans="1:22" x14ac:dyDescent="0.4">
      <c r="A86" s="174" t="s">
        <v>399</v>
      </c>
      <c r="B86" s="235"/>
      <c r="C86" s="235"/>
      <c r="D86" s="235"/>
      <c r="E86" s="235"/>
      <c r="F86" s="235"/>
      <c r="G86" s="169"/>
      <c r="H86" s="169"/>
      <c r="I86" s="170"/>
      <c r="J86" s="171" t="s">
        <v>350</v>
      </c>
      <c r="K86" s="235"/>
      <c r="L86" s="235"/>
      <c r="M86" s="235"/>
      <c r="N86" s="235"/>
      <c r="O86" s="235"/>
      <c r="P86" s="235"/>
      <c r="Q86" s="235"/>
      <c r="R86" s="235"/>
      <c r="S86" s="235"/>
      <c r="T86" s="235"/>
      <c r="U86" s="235"/>
      <c r="V86" s="147" t="str">
        <f>IF(OR(COUNT(B86:I86,K86:U86)=0,調査票1!$C$9=""),"",調査票1!$C$9)</f>
        <v/>
      </c>
    </row>
    <row r="87" spans="1:22" x14ac:dyDescent="0.4">
      <c r="A87" s="174" t="s">
        <v>400</v>
      </c>
      <c r="B87" s="235"/>
      <c r="C87" s="235"/>
      <c r="D87" s="235"/>
      <c r="E87" s="235"/>
      <c r="F87" s="235"/>
      <c r="G87" s="169"/>
      <c r="H87" s="169"/>
      <c r="I87" s="170"/>
      <c r="J87" s="171" t="s">
        <v>350</v>
      </c>
      <c r="K87" s="235"/>
      <c r="L87" s="235"/>
      <c r="M87" s="235"/>
      <c r="N87" s="235"/>
      <c r="O87" s="235"/>
      <c r="P87" s="235"/>
      <c r="Q87" s="235"/>
      <c r="R87" s="235"/>
      <c r="S87" s="235"/>
      <c r="T87" s="235"/>
      <c r="U87" s="235"/>
      <c r="V87" s="147" t="str">
        <f>IF(OR(COUNT(B87:I87,K87:U87)=0,調査票1!$C$9=""),"",調査票1!$C$9)</f>
        <v/>
      </c>
    </row>
    <row r="88" spans="1:22" x14ac:dyDescent="0.4">
      <c r="A88" s="174" t="s">
        <v>401</v>
      </c>
      <c r="B88" s="235"/>
      <c r="C88" s="235"/>
      <c r="D88" s="235"/>
      <c r="E88" s="235"/>
      <c r="F88" s="235"/>
      <c r="G88" s="169"/>
      <c r="H88" s="169"/>
      <c r="I88" s="170"/>
      <c r="J88" s="171" t="s">
        <v>350</v>
      </c>
      <c r="K88" s="235"/>
      <c r="L88" s="235"/>
      <c r="M88" s="235"/>
      <c r="N88" s="235"/>
      <c r="O88" s="235"/>
      <c r="P88" s="235"/>
      <c r="Q88" s="235"/>
      <c r="R88" s="235"/>
      <c r="S88" s="235"/>
      <c r="T88" s="235"/>
      <c r="U88" s="235"/>
      <c r="V88" s="147" t="str">
        <f>IF(OR(COUNT(B88:I88,K88:U88)=0,調査票1!$C$9=""),"",調査票1!$C$9)</f>
        <v/>
      </c>
    </row>
    <row r="89" spans="1:22" x14ac:dyDescent="0.4">
      <c r="A89" s="174" t="s">
        <v>402</v>
      </c>
      <c r="B89" s="235"/>
      <c r="C89" s="235"/>
      <c r="D89" s="235"/>
      <c r="E89" s="235"/>
      <c r="F89" s="235"/>
      <c r="G89" s="169"/>
      <c r="H89" s="169"/>
      <c r="I89" s="170"/>
      <c r="J89" s="171" t="s">
        <v>350</v>
      </c>
      <c r="K89" s="235"/>
      <c r="L89" s="235"/>
      <c r="M89" s="235"/>
      <c r="N89" s="235"/>
      <c r="O89" s="235"/>
      <c r="P89" s="235"/>
      <c r="Q89" s="235"/>
      <c r="R89" s="235"/>
      <c r="S89" s="235"/>
      <c r="T89" s="235"/>
      <c r="U89" s="235"/>
      <c r="V89" s="147" t="str">
        <f>IF(OR(COUNT(B89:I89,K89:U89)=0,調査票1!$C$9=""),"",調査票1!$C$9)</f>
        <v/>
      </c>
    </row>
    <row r="90" spans="1:22" x14ac:dyDescent="0.4">
      <c r="A90" s="174" t="s">
        <v>403</v>
      </c>
      <c r="B90" s="235"/>
      <c r="C90" s="235"/>
      <c r="D90" s="235"/>
      <c r="E90" s="235"/>
      <c r="F90" s="235"/>
      <c r="G90" s="169"/>
      <c r="H90" s="169"/>
      <c r="I90" s="170"/>
      <c r="J90" s="171" t="s">
        <v>350</v>
      </c>
      <c r="K90" s="235"/>
      <c r="L90" s="235"/>
      <c r="M90" s="235"/>
      <c r="N90" s="235"/>
      <c r="O90" s="235"/>
      <c r="P90" s="235"/>
      <c r="Q90" s="235"/>
      <c r="R90" s="235"/>
      <c r="S90" s="235"/>
      <c r="T90" s="235"/>
      <c r="U90" s="235"/>
      <c r="V90" s="147" t="str">
        <f>IF(OR(COUNT(B90:I90,K90:U90)=0,調査票1!$C$9=""),"",調査票1!$C$9)</f>
        <v/>
      </c>
    </row>
    <row r="91" spans="1:22" x14ac:dyDescent="0.4">
      <c r="A91" s="174" t="s">
        <v>404</v>
      </c>
      <c r="B91" s="235"/>
      <c r="C91" s="235"/>
      <c r="D91" s="235"/>
      <c r="E91" s="235"/>
      <c r="F91" s="235"/>
      <c r="G91" s="169"/>
      <c r="H91" s="169"/>
      <c r="I91" s="170"/>
      <c r="J91" s="171" t="s">
        <v>350</v>
      </c>
      <c r="K91" s="235"/>
      <c r="L91" s="235"/>
      <c r="M91" s="235"/>
      <c r="N91" s="235"/>
      <c r="O91" s="235"/>
      <c r="P91" s="235"/>
      <c r="Q91" s="235"/>
      <c r="R91" s="235"/>
      <c r="S91" s="235"/>
      <c r="T91" s="235"/>
      <c r="U91" s="235"/>
      <c r="V91" s="147" t="str">
        <f>IF(OR(COUNT(B91:I91,K91:U91)=0,調査票1!$C$9=""),"",調査票1!$C$9)</f>
        <v/>
      </c>
    </row>
    <row r="92" spans="1:22" x14ac:dyDescent="0.4">
      <c r="A92" s="174" t="s">
        <v>405</v>
      </c>
      <c r="B92" s="235"/>
      <c r="C92" s="235"/>
      <c r="D92" s="235"/>
      <c r="E92" s="235"/>
      <c r="F92" s="235"/>
      <c r="G92" s="169"/>
      <c r="H92" s="169"/>
      <c r="I92" s="170"/>
      <c r="J92" s="171" t="s">
        <v>350</v>
      </c>
      <c r="K92" s="235"/>
      <c r="L92" s="235"/>
      <c r="M92" s="235"/>
      <c r="N92" s="235"/>
      <c r="O92" s="235"/>
      <c r="P92" s="235"/>
      <c r="Q92" s="235"/>
      <c r="R92" s="235"/>
      <c r="S92" s="235"/>
      <c r="T92" s="235"/>
      <c r="U92" s="235"/>
      <c r="V92" s="147" t="str">
        <f>IF(OR(COUNT(B92:I92,K92:U92)=0,調査票1!$C$9=""),"",調査票1!$C$9)</f>
        <v/>
      </c>
    </row>
    <row r="93" spans="1:22" x14ac:dyDescent="0.4">
      <c r="A93" s="174" t="s">
        <v>406</v>
      </c>
      <c r="B93" s="235"/>
      <c r="C93" s="235"/>
      <c r="D93" s="235"/>
      <c r="E93" s="235"/>
      <c r="F93" s="235"/>
      <c r="G93" s="169"/>
      <c r="H93" s="169"/>
      <c r="I93" s="170"/>
      <c r="J93" s="171" t="s">
        <v>350</v>
      </c>
      <c r="K93" s="235"/>
      <c r="L93" s="235"/>
      <c r="M93" s="235"/>
      <c r="N93" s="235"/>
      <c r="O93" s="235"/>
      <c r="P93" s="235"/>
      <c r="Q93" s="235"/>
      <c r="R93" s="235"/>
      <c r="S93" s="235"/>
      <c r="T93" s="235"/>
      <c r="U93" s="235"/>
      <c r="V93" s="147" t="str">
        <f>IF(OR(COUNT(B93:I93,K93:U93)=0,調査票1!$C$9=""),"",調査票1!$C$9)</f>
        <v/>
      </c>
    </row>
    <row r="94" spans="1:22" x14ac:dyDescent="0.4">
      <c r="A94" s="174" t="s">
        <v>407</v>
      </c>
      <c r="B94" s="235"/>
      <c r="C94" s="235"/>
      <c r="D94" s="235"/>
      <c r="E94" s="235"/>
      <c r="F94" s="235"/>
      <c r="G94" s="169"/>
      <c r="H94" s="169"/>
      <c r="I94" s="170"/>
      <c r="J94" s="171" t="s">
        <v>350</v>
      </c>
      <c r="K94" s="235"/>
      <c r="L94" s="235"/>
      <c r="M94" s="235"/>
      <c r="N94" s="235"/>
      <c r="O94" s="235"/>
      <c r="P94" s="235"/>
      <c r="Q94" s="235"/>
      <c r="R94" s="235"/>
      <c r="S94" s="235"/>
      <c r="T94" s="235"/>
      <c r="U94" s="235"/>
      <c r="V94" s="147" t="str">
        <f>IF(OR(COUNT(B94:I94,K94:U94)=0,調査票1!$C$9=""),"",調査票1!$C$9)</f>
        <v/>
      </c>
    </row>
    <row r="95" spans="1:22" x14ac:dyDescent="0.4">
      <c r="A95" s="174" t="s">
        <v>408</v>
      </c>
      <c r="B95" s="235"/>
      <c r="C95" s="235"/>
      <c r="D95" s="235"/>
      <c r="E95" s="235"/>
      <c r="F95" s="235"/>
      <c r="G95" s="169"/>
      <c r="H95" s="169"/>
      <c r="I95" s="170"/>
      <c r="J95" s="171" t="s">
        <v>350</v>
      </c>
      <c r="K95" s="235"/>
      <c r="L95" s="235"/>
      <c r="M95" s="235"/>
      <c r="N95" s="235"/>
      <c r="O95" s="235"/>
      <c r="P95" s="235"/>
      <c r="Q95" s="235"/>
      <c r="R95" s="235"/>
      <c r="S95" s="235"/>
      <c r="T95" s="235"/>
      <c r="U95" s="235"/>
      <c r="V95" s="147" t="str">
        <f>IF(OR(COUNT(B95:I95,K95:U95)=0,調査票1!$C$9=""),"",調査票1!$C$9)</f>
        <v/>
      </c>
    </row>
    <row r="96" spans="1:22" x14ac:dyDescent="0.4">
      <c r="A96" s="174" t="s">
        <v>409</v>
      </c>
      <c r="B96" s="235"/>
      <c r="C96" s="235"/>
      <c r="D96" s="235"/>
      <c r="E96" s="235"/>
      <c r="F96" s="235"/>
      <c r="G96" s="169"/>
      <c r="H96" s="169"/>
      <c r="I96" s="170"/>
      <c r="J96" s="171" t="s">
        <v>350</v>
      </c>
      <c r="K96" s="235"/>
      <c r="L96" s="235"/>
      <c r="M96" s="235"/>
      <c r="N96" s="235"/>
      <c r="O96" s="235"/>
      <c r="P96" s="235"/>
      <c r="Q96" s="235"/>
      <c r="R96" s="235"/>
      <c r="S96" s="235"/>
      <c r="T96" s="235"/>
      <c r="U96" s="235"/>
      <c r="V96" s="147" t="str">
        <f>IF(OR(COUNT(B96:I96,K96:U96)=0,調査票1!$C$9=""),"",調査票1!$C$9)</f>
        <v/>
      </c>
    </row>
    <row r="97" spans="1:22" x14ac:dyDescent="0.4">
      <c r="A97" s="174" t="s">
        <v>410</v>
      </c>
      <c r="B97" s="235"/>
      <c r="C97" s="235"/>
      <c r="D97" s="235"/>
      <c r="E97" s="235"/>
      <c r="F97" s="235"/>
      <c r="G97" s="169"/>
      <c r="H97" s="169"/>
      <c r="I97" s="170"/>
      <c r="J97" s="171" t="s">
        <v>350</v>
      </c>
      <c r="K97" s="235"/>
      <c r="L97" s="235"/>
      <c r="M97" s="235"/>
      <c r="N97" s="235"/>
      <c r="O97" s="235"/>
      <c r="P97" s="235"/>
      <c r="Q97" s="235"/>
      <c r="R97" s="235"/>
      <c r="S97" s="235"/>
      <c r="T97" s="235"/>
      <c r="U97" s="235"/>
      <c r="V97" s="147" t="str">
        <f>IF(OR(COUNT(B97:I97,K97:U97)=0,調査票1!$C$9=""),"",調査票1!$C$9)</f>
        <v/>
      </c>
    </row>
    <row r="98" spans="1:22" x14ac:dyDescent="0.4">
      <c r="A98" s="174" t="s">
        <v>411</v>
      </c>
      <c r="B98" s="235"/>
      <c r="C98" s="235"/>
      <c r="D98" s="235"/>
      <c r="E98" s="235"/>
      <c r="F98" s="235"/>
      <c r="G98" s="169"/>
      <c r="H98" s="169"/>
      <c r="I98" s="170"/>
      <c r="J98" s="171" t="s">
        <v>350</v>
      </c>
      <c r="K98" s="235"/>
      <c r="L98" s="235"/>
      <c r="M98" s="235"/>
      <c r="N98" s="235"/>
      <c r="O98" s="235"/>
      <c r="P98" s="235"/>
      <c r="Q98" s="235"/>
      <c r="R98" s="235"/>
      <c r="S98" s="235"/>
      <c r="T98" s="235"/>
      <c r="U98" s="235"/>
      <c r="V98" s="147" t="str">
        <f>IF(OR(COUNT(B98:I98,K98:U98)=0,調査票1!$C$9=""),"",調査票1!$C$9)</f>
        <v/>
      </c>
    </row>
    <row r="99" spans="1:22" x14ac:dyDescent="0.4">
      <c r="A99" s="174" t="s">
        <v>412</v>
      </c>
      <c r="B99" s="235"/>
      <c r="C99" s="235"/>
      <c r="D99" s="235"/>
      <c r="E99" s="235"/>
      <c r="F99" s="235"/>
      <c r="G99" s="169"/>
      <c r="H99" s="169"/>
      <c r="I99" s="170"/>
      <c r="J99" s="171" t="s">
        <v>350</v>
      </c>
      <c r="K99" s="235"/>
      <c r="L99" s="235"/>
      <c r="M99" s="235"/>
      <c r="N99" s="235"/>
      <c r="O99" s="235"/>
      <c r="P99" s="235"/>
      <c r="Q99" s="235"/>
      <c r="R99" s="235"/>
      <c r="S99" s="235"/>
      <c r="T99" s="235"/>
      <c r="U99" s="235"/>
      <c r="V99" s="147" t="str">
        <f>IF(OR(COUNT(B99:I99,K99:U99)=0,調査票1!$C$9=""),"",調査票1!$C$9)</f>
        <v/>
      </c>
    </row>
    <row r="100" spans="1:22" x14ac:dyDescent="0.4">
      <c r="A100" s="174" t="s">
        <v>413</v>
      </c>
      <c r="B100" s="235"/>
      <c r="C100" s="235"/>
      <c r="D100" s="235"/>
      <c r="E100" s="235"/>
      <c r="F100" s="235"/>
      <c r="G100" s="169"/>
      <c r="H100" s="169"/>
      <c r="I100" s="170"/>
      <c r="J100" s="171" t="s">
        <v>350</v>
      </c>
      <c r="K100" s="235"/>
      <c r="L100" s="235"/>
      <c r="M100" s="235"/>
      <c r="N100" s="235"/>
      <c r="O100" s="235"/>
      <c r="P100" s="235"/>
      <c r="Q100" s="235"/>
      <c r="R100" s="235"/>
      <c r="S100" s="235"/>
      <c r="T100" s="235"/>
      <c r="U100" s="235"/>
      <c r="V100" s="147" t="str">
        <f>IF(OR(COUNT(B100:I100,K100:U100)=0,調査票1!$C$9=""),"",調査票1!$C$9)</f>
        <v/>
      </c>
    </row>
    <row r="101" spans="1:22" x14ac:dyDescent="0.4">
      <c r="A101" s="174" t="s">
        <v>414</v>
      </c>
      <c r="B101" s="235"/>
      <c r="C101" s="235"/>
      <c r="D101" s="235"/>
      <c r="E101" s="235"/>
      <c r="F101" s="235"/>
      <c r="G101" s="169"/>
      <c r="H101" s="169"/>
      <c r="I101" s="170"/>
      <c r="J101" s="171" t="s">
        <v>350</v>
      </c>
      <c r="K101" s="235"/>
      <c r="L101" s="235"/>
      <c r="M101" s="235"/>
      <c r="N101" s="235"/>
      <c r="O101" s="235"/>
      <c r="P101" s="235"/>
      <c r="Q101" s="235"/>
      <c r="R101" s="235"/>
      <c r="S101" s="235"/>
      <c r="T101" s="235"/>
      <c r="U101" s="235"/>
      <c r="V101" s="147" t="str">
        <f>IF(OR(COUNT(B101:I101,K101:U101)=0,調査票1!$C$9=""),"",調査票1!$C$9)</f>
        <v/>
      </c>
    </row>
    <row r="102" spans="1:22" x14ac:dyDescent="0.4">
      <c r="A102" s="174" t="s">
        <v>415</v>
      </c>
      <c r="B102" s="235"/>
      <c r="C102" s="235"/>
      <c r="D102" s="235"/>
      <c r="E102" s="235"/>
      <c r="F102" s="235"/>
      <c r="G102" s="169"/>
      <c r="H102" s="169"/>
      <c r="I102" s="170"/>
      <c r="J102" s="171" t="s">
        <v>350</v>
      </c>
      <c r="K102" s="235"/>
      <c r="L102" s="235"/>
      <c r="M102" s="235"/>
      <c r="N102" s="235"/>
      <c r="O102" s="235"/>
      <c r="P102" s="235"/>
      <c r="Q102" s="235"/>
      <c r="R102" s="235"/>
      <c r="S102" s="235"/>
      <c r="T102" s="235"/>
      <c r="U102" s="235"/>
      <c r="V102" s="147" t="str">
        <f>IF(OR(COUNT(B102:I102,K102:U102)=0,調査票1!$C$9=""),"",調査票1!$C$9)</f>
        <v/>
      </c>
    </row>
    <row r="103" spans="1:22" x14ac:dyDescent="0.4">
      <c r="A103" s="174" t="s">
        <v>416</v>
      </c>
      <c r="B103" s="235"/>
      <c r="C103" s="235"/>
      <c r="D103" s="235"/>
      <c r="E103" s="235"/>
      <c r="F103" s="235"/>
      <c r="G103" s="169"/>
      <c r="H103" s="169"/>
      <c r="I103" s="170"/>
      <c r="J103" s="171" t="s">
        <v>350</v>
      </c>
      <c r="K103" s="235"/>
      <c r="L103" s="235"/>
      <c r="M103" s="235"/>
      <c r="N103" s="235"/>
      <c r="O103" s="235"/>
      <c r="P103" s="235"/>
      <c r="Q103" s="235"/>
      <c r="R103" s="235"/>
      <c r="S103" s="235"/>
      <c r="T103" s="235"/>
      <c r="U103" s="235"/>
      <c r="V103" s="147" t="str">
        <f>IF(OR(COUNT(B103:I103,K103:U103)=0,調査票1!$C$9=""),"",調査票1!$C$9)</f>
        <v/>
      </c>
    </row>
    <row r="104" spans="1:22" x14ac:dyDescent="0.4">
      <c r="A104" s="174" t="s">
        <v>417</v>
      </c>
      <c r="B104" s="235"/>
      <c r="C104" s="235"/>
      <c r="D104" s="235"/>
      <c r="E104" s="235"/>
      <c r="F104" s="235"/>
      <c r="G104" s="169"/>
      <c r="H104" s="169"/>
      <c r="I104" s="170"/>
      <c r="J104" s="171" t="s">
        <v>350</v>
      </c>
      <c r="K104" s="235"/>
      <c r="L104" s="235"/>
      <c r="M104" s="235"/>
      <c r="N104" s="235"/>
      <c r="O104" s="235"/>
      <c r="P104" s="235"/>
      <c r="Q104" s="235"/>
      <c r="R104" s="235"/>
      <c r="S104" s="235"/>
      <c r="T104" s="235"/>
      <c r="U104" s="235"/>
      <c r="V104" s="147" t="str">
        <f>IF(OR(COUNT(B104:I104,K104:U104)=0,調査票1!$C$9=""),"",調査票1!$C$9)</f>
        <v/>
      </c>
    </row>
    <row r="105" spans="1:22" x14ac:dyDescent="0.4">
      <c r="A105" s="174" t="s">
        <v>418</v>
      </c>
      <c r="B105" s="235"/>
      <c r="C105" s="235"/>
      <c r="D105" s="235"/>
      <c r="E105" s="235"/>
      <c r="F105" s="235"/>
      <c r="G105" s="169"/>
      <c r="H105" s="169"/>
      <c r="I105" s="170"/>
      <c r="J105" s="171" t="s">
        <v>350</v>
      </c>
      <c r="K105" s="235"/>
      <c r="L105" s="235"/>
      <c r="M105" s="235"/>
      <c r="N105" s="235"/>
      <c r="O105" s="235"/>
      <c r="P105" s="235"/>
      <c r="Q105" s="235"/>
      <c r="R105" s="235"/>
      <c r="S105" s="235"/>
      <c r="T105" s="235"/>
      <c r="U105" s="235"/>
      <c r="V105" s="147" t="str">
        <f>IF(OR(COUNT(B105:I105,K105:U105)=0,調査票1!$C$9=""),"",調査票1!$C$9)</f>
        <v/>
      </c>
    </row>
    <row r="106" spans="1:22" x14ac:dyDescent="0.4">
      <c r="A106" s="174" t="s">
        <v>419</v>
      </c>
      <c r="B106" s="235"/>
      <c r="C106" s="235"/>
      <c r="D106" s="235"/>
      <c r="E106" s="235"/>
      <c r="F106" s="235"/>
      <c r="G106" s="169"/>
      <c r="H106" s="169"/>
      <c r="I106" s="170"/>
      <c r="J106" s="171" t="s">
        <v>350</v>
      </c>
      <c r="K106" s="235"/>
      <c r="L106" s="235"/>
      <c r="M106" s="235"/>
      <c r="N106" s="235"/>
      <c r="O106" s="235"/>
      <c r="P106" s="235"/>
      <c r="Q106" s="235"/>
      <c r="R106" s="235"/>
      <c r="S106" s="235"/>
      <c r="T106" s="235"/>
      <c r="U106" s="235"/>
      <c r="V106" s="147" t="str">
        <f>IF(OR(COUNT(B106:I106,K106:U106)=0,調査票1!$C$9=""),"",調査票1!$C$9)</f>
        <v/>
      </c>
    </row>
    <row r="107" spans="1:22" x14ac:dyDescent="0.4">
      <c r="A107" s="174" t="s">
        <v>420</v>
      </c>
      <c r="B107" s="235"/>
      <c r="C107" s="235"/>
      <c r="D107" s="235"/>
      <c r="E107" s="235"/>
      <c r="F107" s="235"/>
      <c r="G107" s="169"/>
      <c r="H107" s="169"/>
      <c r="I107" s="170"/>
      <c r="J107" s="171" t="s">
        <v>350</v>
      </c>
      <c r="K107" s="235"/>
      <c r="L107" s="235"/>
      <c r="M107" s="235"/>
      <c r="N107" s="235"/>
      <c r="O107" s="235"/>
      <c r="P107" s="235"/>
      <c r="Q107" s="235"/>
      <c r="R107" s="235"/>
      <c r="S107" s="235"/>
      <c r="T107" s="235"/>
      <c r="U107" s="235"/>
      <c r="V107" s="147" t="str">
        <f>IF(OR(COUNT(B107:I107,K107:U107)=0,調査票1!$C$9=""),"",調査票1!$C$9)</f>
        <v/>
      </c>
    </row>
  </sheetData>
  <sheetProtection sheet="1" objects="1" scenarios="1"/>
  <mergeCells count="626">
    <mergeCell ref="B3:H3"/>
    <mergeCell ref="I3:J3"/>
    <mergeCell ref="K3:U3"/>
    <mergeCell ref="A4:A5"/>
    <mergeCell ref="B4:D5"/>
    <mergeCell ref="E4:F5"/>
    <mergeCell ref="G4:G5"/>
    <mergeCell ref="H4:H5"/>
    <mergeCell ref="I4:J5"/>
    <mergeCell ref="K4:L5"/>
    <mergeCell ref="B7:D7"/>
    <mergeCell ref="E7:F7"/>
    <mergeCell ref="K7:L7"/>
    <mergeCell ref="M7:Q7"/>
    <mergeCell ref="R7:S7"/>
    <mergeCell ref="T7:U7"/>
    <mergeCell ref="M4:Q5"/>
    <mergeCell ref="R4:U5"/>
    <mergeCell ref="B6:D6"/>
    <mergeCell ref="E6:F6"/>
    <mergeCell ref="I6:J6"/>
    <mergeCell ref="K6:L6"/>
    <mergeCell ref="M6:Q6"/>
    <mergeCell ref="R6:S6"/>
    <mergeCell ref="T6:U6"/>
    <mergeCell ref="B9:D9"/>
    <mergeCell ref="E9:F9"/>
    <mergeCell ref="K9:L9"/>
    <mergeCell ref="M9:Q9"/>
    <mergeCell ref="R9:S9"/>
    <mergeCell ref="T9:U9"/>
    <mergeCell ref="B8:D8"/>
    <mergeCell ref="E8:F8"/>
    <mergeCell ref="K8:L8"/>
    <mergeCell ref="M8:Q8"/>
    <mergeCell ref="R8:S8"/>
    <mergeCell ref="T8:U8"/>
    <mergeCell ref="B11:D11"/>
    <mergeCell ref="E11:F11"/>
    <mergeCell ref="K11:L11"/>
    <mergeCell ref="M11:Q11"/>
    <mergeCell ref="R11:S11"/>
    <mergeCell ref="T11:U11"/>
    <mergeCell ref="B10:D10"/>
    <mergeCell ref="E10:F10"/>
    <mergeCell ref="K10:L10"/>
    <mergeCell ref="M10:Q10"/>
    <mergeCell ref="R10:S10"/>
    <mergeCell ref="T10:U10"/>
    <mergeCell ref="B13:D13"/>
    <mergeCell ref="E13:F13"/>
    <mergeCell ref="K13:L13"/>
    <mergeCell ref="M13:Q13"/>
    <mergeCell ref="R13:S13"/>
    <mergeCell ref="T13:U13"/>
    <mergeCell ref="B12:D12"/>
    <mergeCell ref="E12:F12"/>
    <mergeCell ref="K12:L12"/>
    <mergeCell ref="M12:Q12"/>
    <mergeCell ref="R12:S12"/>
    <mergeCell ref="T12:U12"/>
    <mergeCell ref="B15:D15"/>
    <mergeCell ref="E15:F15"/>
    <mergeCell ref="K15:L15"/>
    <mergeCell ref="M15:Q15"/>
    <mergeCell ref="R15:S15"/>
    <mergeCell ref="T15:U15"/>
    <mergeCell ref="B14:D14"/>
    <mergeCell ref="E14:F14"/>
    <mergeCell ref="K14:L14"/>
    <mergeCell ref="M14:Q14"/>
    <mergeCell ref="R14:S14"/>
    <mergeCell ref="T14:U14"/>
    <mergeCell ref="B17:D17"/>
    <mergeCell ref="E17:F17"/>
    <mergeCell ref="K17:L17"/>
    <mergeCell ref="M17:Q17"/>
    <mergeCell ref="R17:S17"/>
    <mergeCell ref="T17:U17"/>
    <mergeCell ref="B16:D16"/>
    <mergeCell ref="E16:F16"/>
    <mergeCell ref="K16:L16"/>
    <mergeCell ref="M16:Q16"/>
    <mergeCell ref="R16:S16"/>
    <mergeCell ref="T16:U16"/>
    <mergeCell ref="B19:D19"/>
    <mergeCell ref="E19:F19"/>
    <mergeCell ref="K19:L19"/>
    <mergeCell ref="M19:Q19"/>
    <mergeCell ref="R19:S19"/>
    <mergeCell ref="T19:U19"/>
    <mergeCell ref="B18:D18"/>
    <mergeCell ref="E18:F18"/>
    <mergeCell ref="K18:L18"/>
    <mergeCell ref="M18:Q18"/>
    <mergeCell ref="R18:S18"/>
    <mergeCell ref="T18:U18"/>
    <mergeCell ref="B21:D21"/>
    <mergeCell ref="E21:F21"/>
    <mergeCell ref="K21:L21"/>
    <mergeCell ref="M21:Q21"/>
    <mergeCell ref="R21:S21"/>
    <mergeCell ref="T21:U21"/>
    <mergeCell ref="B20:D20"/>
    <mergeCell ref="E20:F20"/>
    <mergeCell ref="K20:L20"/>
    <mergeCell ref="M20:Q20"/>
    <mergeCell ref="R20:S20"/>
    <mergeCell ref="T20:U20"/>
    <mergeCell ref="B23:D23"/>
    <mergeCell ref="E23:F23"/>
    <mergeCell ref="K23:L23"/>
    <mergeCell ref="M23:Q23"/>
    <mergeCell ref="R23:S23"/>
    <mergeCell ref="T23:U23"/>
    <mergeCell ref="B22:D22"/>
    <mergeCell ref="E22:F22"/>
    <mergeCell ref="K22:L22"/>
    <mergeCell ref="M22:Q22"/>
    <mergeCell ref="R22:S22"/>
    <mergeCell ref="T22:U22"/>
    <mergeCell ref="B25:D25"/>
    <mergeCell ref="E25:F25"/>
    <mergeCell ref="K25:L25"/>
    <mergeCell ref="M25:Q25"/>
    <mergeCell ref="R25:S25"/>
    <mergeCell ref="T25:U25"/>
    <mergeCell ref="B24:D24"/>
    <mergeCell ref="E24:F24"/>
    <mergeCell ref="K24:L24"/>
    <mergeCell ref="M24:Q24"/>
    <mergeCell ref="R24:S24"/>
    <mergeCell ref="T24:U24"/>
    <mergeCell ref="B27:D27"/>
    <mergeCell ref="E27:F27"/>
    <mergeCell ref="K27:L27"/>
    <mergeCell ref="M27:Q27"/>
    <mergeCell ref="R27:S27"/>
    <mergeCell ref="T27:U27"/>
    <mergeCell ref="B26:D26"/>
    <mergeCell ref="E26:F26"/>
    <mergeCell ref="K26:L26"/>
    <mergeCell ref="M26:Q26"/>
    <mergeCell ref="R26:S26"/>
    <mergeCell ref="T26:U26"/>
    <mergeCell ref="B29:D29"/>
    <mergeCell ref="E29:F29"/>
    <mergeCell ref="K29:L29"/>
    <mergeCell ref="M29:Q29"/>
    <mergeCell ref="R29:S29"/>
    <mergeCell ref="T29:U29"/>
    <mergeCell ref="B28:D28"/>
    <mergeCell ref="E28:F28"/>
    <mergeCell ref="K28:L28"/>
    <mergeCell ref="M28:Q28"/>
    <mergeCell ref="R28:S28"/>
    <mergeCell ref="T28:U28"/>
    <mergeCell ref="B31:D31"/>
    <mergeCell ref="E31:F31"/>
    <mergeCell ref="K31:L31"/>
    <mergeCell ref="M31:Q31"/>
    <mergeCell ref="R31:S31"/>
    <mergeCell ref="T31:U31"/>
    <mergeCell ref="B30:D30"/>
    <mergeCell ref="E30:F30"/>
    <mergeCell ref="K30:L30"/>
    <mergeCell ref="M30:Q30"/>
    <mergeCell ref="R30:S30"/>
    <mergeCell ref="T30:U30"/>
    <mergeCell ref="B33:D33"/>
    <mergeCell ref="E33:F33"/>
    <mergeCell ref="K33:L33"/>
    <mergeCell ref="M33:Q33"/>
    <mergeCell ref="R33:S33"/>
    <mergeCell ref="T33:U33"/>
    <mergeCell ref="B32:D32"/>
    <mergeCell ref="E32:F32"/>
    <mergeCell ref="K32:L32"/>
    <mergeCell ref="M32:Q32"/>
    <mergeCell ref="R32:S32"/>
    <mergeCell ref="T32:U32"/>
    <mergeCell ref="B35:D35"/>
    <mergeCell ref="E35:F35"/>
    <mergeCell ref="K35:L35"/>
    <mergeCell ref="M35:Q35"/>
    <mergeCell ref="R35:S35"/>
    <mergeCell ref="T35:U35"/>
    <mergeCell ref="B34:D34"/>
    <mergeCell ref="E34:F34"/>
    <mergeCell ref="K34:L34"/>
    <mergeCell ref="M34:Q34"/>
    <mergeCell ref="R34:S34"/>
    <mergeCell ref="T34:U34"/>
    <mergeCell ref="B37:D37"/>
    <mergeCell ref="E37:F37"/>
    <mergeCell ref="K37:L37"/>
    <mergeCell ref="M37:Q37"/>
    <mergeCell ref="R37:S37"/>
    <mergeCell ref="T37:U37"/>
    <mergeCell ref="B36:D36"/>
    <mergeCell ref="E36:F36"/>
    <mergeCell ref="K36:L36"/>
    <mergeCell ref="M36:Q36"/>
    <mergeCell ref="R36:S36"/>
    <mergeCell ref="T36:U36"/>
    <mergeCell ref="B39:D39"/>
    <mergeCell ref="E39:F39"/>
    <mergeCell ref="K39:L39"/>
    <mergeCell ref="M39:Q39"/>
    <mergeCell ref="R39:S39"/>
    <mergeCell ref="T39:U39"/>
    <mergeCell ref="B38:D38"/>
    <mergeCell ref="E38:F38"/>
    <mergeCell ref="K38:L38"/>
    <mergeCell ref="M38:Q38"/>
    <mergeCell ref="R38:S38"/>
    <mergeCell ref="T38:U38"/>
    <mergeCell ref="B41:D41"/>
    <mergeCell ref="E41:F41"/>
    <mergeCell ref="K41:L41"/>
    <mergeCell ref="M41:Q41"/>
    <mergeCell ref="R41:S41"/>
    <mergeCell ref="T41:U41"/>
    <mergeCell ref="B40:D40"/>
    <mergeCell ref="E40:F40"/>
    <mergeCell ref="K40:L40"/>
    <mergeCell ref="M40:Q40"/>
    <mergeCell ref="R40:S40"/>
    <mergeCell ref="T40:U40"/>
    <mergeCell ref="B43:D43"/>
    <mergeCell ref="E43:F43"/>
    <mergeCell ref="K43:L43"/>
    <mergeCell ref="M43:Q43"/>
    <mergeCell ref="R43:S43"/>
    <mergeCell ref="T43:U43"/>
    <mergeCell ref="B42:D42"/>
    <mergeCell ref="E42:F42"/>
    <mergeCell ref="K42:L42"/>
    <mergeCell ref="M42:Q42"/>
    <mergeCell ref="R42:S42"/>
    <mergeCell ref="T42:U42"/>
    <mergeCell ref="B45:D45"/>
    <mergeCell ref="E45:F45"/>
    <mergeCell ref="K45:L45"/>
    <mergeCell ref="M45:Q45"/>
    <mergeCell ref="R45:S45"/>
    <mergeCell ref="T45:U45"/>
    <mergeCell ref="B44:D44"/>
    <mergeCell ref="E44:F44"/>
    <mergeCell ref="K44:L44"/>
    <mergeCell ref="M44:Q44"/>
    <mergeCell ref="R44:S44"/>
    <mergeCell ref="T44:U44"/>
    <mergeCell ref="B47:D47"/>
    <mergeCell ref="E47:F47"/>
    <mergeCell ref="K47:L47"/>
    <mergeCell ref="M47:Q47"/>
    <mergeCell ref="R47:S47"/>
    <mergeCell ref="T47:U47"/>
    <mergeCell ref="B46:D46"/>
    <mergeCell ref="E46:F46"/>
    <mergeCell ref="K46:L46"/>
    <mergeCell ref="M46:Q46"/>
    <mergeCell ref="R46:S46"/>
    <mergeCell ref="T46:U46"/>
    <mergeCell ref="B49:D49"/>
    <mergeCell ref="E49:F49"/>
    <mergeCell ref="K49:L49"/>
    <mergeCell ref="M49:Q49"/>
    <mergeCell ref="R49:S49"/>
    <mergeCell ref="T49:U49"/>
    <mergeCell ref="B48:D48"/>
    <mergeCell ref="E48:F48"/>
    <mergeCell ref="K48:L48"/>
    <mergeCell ref="M48:Q48"/>
    <mergeCell ref="R48:S48"/>
    <mergeCell ref="T48:U48"/>
    <mergeCell ref="B51:D51"/>
    <mergeCell ref="E51:F51"/>
    <mergeCell ref="K51:L51"/>
    <mergeCell ref="M51:Q51"/>
    <mergeCell ref="R51:S51"/>
    <mergeCell ref="T51:U51"/>
    <mergeCell ref="B50:D50"/>
    <mergeCell ref="E50:F50"/>
    <mergeCell ref="K50:L50"/>
    <mergeCell ref="M50:Q50"/>
    <mergeCell ref="R50:S50"/>
    <mergeCell ref="T50:U50"/>
    <mergeCell ref="B53:D53"/>
    <mergeCell ref="E53:F53"/>
    <mergeCell ref="K53:L53"/>
    <mergeCell ref="M53:Q53"/>
    <mergeCell ref="R53:S53"/>
    <mergeCell ref="T53:U53"/>
    <mergeCell ref="B52:D52"/>
    <mergeCell ref="E52:F52"/>
    <mergeCell ref="K52:L52"/>
    <mergeCell ref="M52:Q52"/>
    <mergeCell ref="R52:S52"/>
    <mergeCell ref="T52:U52"/>
    <mergeCell ref="B55:D55"/>
    <mergeCell ref="E55:F55"/>
    <mergeCell ref="K55:L55"/>
    <mergeCell ref="M55:Q55"/>
    <mergeCell ref="R55:S55"/>
    <mergeCell ref="T55:U55"/>
    <mergeCell ref="B54:D54"/>
    <mergeCell ref="E54:F54"/>
    <mergeCell ref="K54:L54"/>
    <mergeCell ref="M54:Q54"/>
    <mergeCell ref="R54:S54"/>
    <mergeCell ref="T54:U54"/>
    <mergeCell ref="B57:D57"/>
    <mergeCell ref="E57:F57"/>
    <mergeCell ref="K57:L57"/>
    <mergeCell ref="M57:Q57"/>
    <mergeCell ref="R57:S57"/>
    <mergeCell ref="T57:U57"/>
    <mergeCell ref="B56:D56"/>
    <mergeCell ref="E56:F56"/>
    <mergeCell ref="K56:L56"/>
    <mergeCell ref="M56:Q56"/>
    <mergeCell ref="R56:S56"/>
    <mergeCell ref="T56:U56"/>
    <mergeCell ref="B59:D59"/>
    <mergeCell ref="E59:F59"/>
    <mergeCell ref="K59:L59"/>
    <mergeCell ref="M59:Q59"/>
    <mergeCell ref="R59:S59"/>
    <mergeCell ref="T59:U59"/>
    <mergeCell ref="B58:D58"/>
    <mergeCell ref="E58:F58"/>
    <mergeCell ref="K58:L58"/>
    <mergeCell ref="M58:Q58"/>
    <mergeCell ref="R58:S58"/>
    <mergeCell ref="T58:U58"/>
    <mergeCell ref="B61:D61"/>
    <mergeCell ref="E61:F61"/>
    <mergeCell ref="K61:L61"/>
    <mergeCell ref="M61:Q61"/>
    <mergeCell ref="R61:S61"/>
    <mergeCell ref="T61:U61"/>
    <mergeCell ref="B60:D60"/>
    <mergeCell ref="E60:F60"/>
    <mergeCell ref="K60:L60"/>
    <mergeCell ref="M60:Q60"/>
    <mergeCell ref="R60:S60"/>
    <mergeCell ref="T60:U60"/>
    <mergeCell ref="B63:D63"/>
    <mergeCell ref="E63:F63"/>
    <mergeCell ref="K63:L63"/>
    <mergeCell ref="M63:Q63"/>
    <mergeCell ref="R63:S63"/>
    <mergeCell ref="T63:U63"/>
    <mergeCell ref="B62:D62"/>
    <mergeCell ref="E62:F62"/>
    <mergeCell ref="K62:L62"/>
    <mergeCell ref="M62:Q62"/>
    <mergeCell ref="R62:S62"/>
    <mergeCell ref="T62:U62"/>
    <mergeCell ref="B65:D65"/>
    <mergeCell ref="E65:F65"/>
    <mergeCell ref="K65:L65"/>
    <mergeCell ref="M65:Q65"/>
    <mergeCell ref="R65:S65"/>
    <mergeCell ref="T65:U65"/>
    <mergeCell ref="B64:D64"/>
    <mergeCell ref="E64:F64"/>
    <mergeCell ref="K64:L64"/>
    <mergeCell ref="M64:Q64"/>
    <mergeCell ref="R64:S64"/>
    <mergeCell ref="T64:U64"/>
    <mergeCell ref="B67:D67"/>
    <mergeCell ref="E67:F67"/>
    <mergeCell ref="K67:L67"/>
    <mergeCell ref="M67:Q67"/>
    <mergeCell ref="R67:S67"/>
    <mergeCell ref="T67:U67"/>
    <mergeCell ref="B66:D66"/>
    <mergeCell ref="E66:F66"/>
    <mergeCell ref="K66:L66"/>
    <mergeCell ref="M66:Q66"/>
    <mergeCell ref="R66:S66"/>
    <mergeCell ref="T66:U66"/>
    <mergeCell ref="B69:D69"/>
    <mergeCell ref="E69:F69"/>
    <mergeCell ref="K69:L69"/>
    <mergeCell ref="M69:Q69"/>
    <mergeCell ref="R69:S69"/>
    <mergeCell ref="T69:U69"/>
    <mergeCell ref="B68:D68"/>
    <mergeCell ref="E68:F68"/>
    <mergeCell ref="K68:L68"/>
    <mergeCell ref="M68:Q68"/>
    <mergeCell ref="R68:S68"/>
    <mergeCell ref="T68:U68"/>
    <mergeCell ref="B71:D71"/>
    <mergeCell ref="E71:F71"/>
    <mergeCell ref="K71:L71"/>
    <mergeCell ref="M71:Q71"/>
    <mergeCell ref="R71:S71"/>
    <mergeCell ref="T71:U71"/>
    <mergeCell ref="B70:D70"/>
    <mergeCell ref="E70:F70"/>
    <mergeCell ref="K70:L70"/>
    <mergeCell ref="M70:Q70"/>
    <mergeCell ref="R70:S70"/>
    <mergeCell ref="T70:U70"/>
    <mergeCell ref="B73:D73"/>
    <mergeCell ref="E73:F73"/>
    <mergeCell ref="K73:L73"/>
    <mergeCell ref="M73:Q73"/>
    <mergeCell ref="R73:S73"/>
    <mergeCell ref="T73:U73"/>
    <mergeCell ref="B72:D72"/>
    <mergeCell ref="E72:F72"/>
    <mergeCell ref="K72:L72"/>
    <mergeCell ref="M72:Q72"/>
    <mergeCell ref="R72:S72"/>
    <mergeCell ref="T72:U72"/>
    <mergeCell ref="B75:D75"/>
    <mergeCell ref="E75:F75"/>
    <mergeCell ref="K75:L75"/>
    <mergeCell ref="M75:Q75"/>
    <mergeCell ref="R75:S75"/>
    <mergeCell ref="T75:U75"/>
    <mergeCell ref="B74:D74"/>
    <mergeCell ref="E74:F74"/>
    <mergeCell ref="K74:L74"/>
    <mergeCell ref="M74:Q74"/>
    <mergeCell ref="R74:S74"/>
    <mergeCell ref="T74:U74"/>
    <mergeCell ref="B77:D77"/>
    <mergeCell ref="E77:F77"/>
    <mergeCell ref="K77:L77"/>
    <mergeCell ref="M77:Q77"/>
    <mergeCell ref="R77:S77"/>
    <mergeCell ref="T77:U77"/>
    <mergeCell ref="B76:D76"/>
    <mergeCell ref="E76:F76"/>
    <mergeCell ref="K76:L76"/>
    <mergeCell ref="M76:Q76"/>
    <mergeCell ref="R76:S76"/>
    <mergeCell ref="T76:U76"/>
    <mergeCell ref="B79:D79"/>
    <mergeCell ref="E79:F79"/>
    <mergeCell ref="K79:L79"/>
    <mergeCell ref="M79:Q79"/>
    <mergeCell ref="R79:S79"/>
    <mergeCell ref="T79:U79"/>
    <mergeCell ref="B78:D78"/>
    <mergeCell ref="E78:F78"/>
    <mergeCell ref="K78:L78"/>
    <mergeCell ref="M78:Q78"/>
    <mergeCell ref="R78:S78"/>
    <mergeCell ref="T78:U78"/>
    <mergeCell ref="B81:D81"/>
    <mergeCell ref="E81:F81"/>
    <mergeCell ref="K81:L81"/>
    <mergeCell ref="M81:Q81"/>
    <mergeCell ref="R81:S81"/>
    <mergeCell ref="T81:U81"/>
    <mergeCell ref="B80:D80"/>
    <mergeCell ref="E80:F80"/>
    <mergeCell ref="K80:L80"/>
    <mergeCell ref="M80:Q80"/>
    <mergeCell ref="R80:S80"/>
    <mergeCell ref="T80:U80"/>
    <mergeCell ref="B83:D83"/>
    <mergeCell ref="E83:F83"/>
    <mergeCell ref="K83:L83"/>
    <mergeCell ref="M83:Q83"/>
    <mergeCell ref="R83:S83"/>
    <mergeCell ref="T83:U83"/>
    <mergeCell ref="B82:D82"/>
    <mergeCell ref="E82:F82"/>
    <mergeCell ref="K82:L82"/>
    <mergeCell ref="M82:Q82"/>
    <mergeCell ref="R82:S82"/>
    <mergeCell ref="T82:U82"/>
    <mergeCell ref="B85:D85"/>
    <mergeCell ref="E85:F85"/>
    <mergeCell ref="K85:L85"/>
    <mergeCell ref="M85:Q85"/>
    <mergeCell ref="R85:S85"/>
    <mergeCell ref="T85:U85"/>
    <mergeCell ref="B84:D84"/>
    <mergeCell ref="E84:F84"/>
    <mergeCell ref="K84:L84"/>
    <mergeCell ref="M84:Q84"/>
    <mergeCell ref="R84:S84"/>
    <mergeCell ref="T84:U84"/>
    <mergeCell ref="B87:D87"/>
    <mergeCell ref="E87:F87"/>
    <mergeCell ref="K87:L87"/>
    <mergeCell ref="M87:Q87"/>
    <mergeCell ref="R87:S87"/>
    <mergeCell ref="T87:U87"/>
    <mergeCell ref="B86:D86"/>
    <mergeCell ref="E86:F86"/>
    <mergeCell ref="K86:L86"/>
    <mergeCell ref="M86:Q86"/>
    <mergeCell ref="R86:S86"/>
    <mergeCell ref="T86:U86"/>
    <mergeCell ref="B89:D89"/>
    <mergeCell ref="E89:F89"/>
    <mergeCell ref="K89:L89"/>
    <mergeCell ref="M89:Q89"/>
    <mergeCell ref="R89:S89"/>
    <mergeCell ref="T89:U89"/>
    <mergeCell ref="B88:D88"/>
    <mergeCell ref="E88:F88"/>
    <mergeCell ref="K88:L88"/>
    <mergeCell ref="M88:Q88"/>
    <mergeCell ref="R88:S88"/>
    <mergeCell ref="T88:U88"/>
    <mergeCell ref="B91:D91"/>
    <mergeCell ref="E91:F91"/>
    <mergeCell ref="K91:L91"/>
    <mergeCell ref="M91:Q91"/>
    <mergeCell ref="R91:S91"/>
    <mergeCell ref="T91:U91"/>
    <mergeCell ref="B90:D90"/>
    <mergeCell ref="E90:F90"/>
    <mergeCell ref="K90:L90"/>
    <mergeCell ref="M90:Q90"/>
    <mergeCell ref="R90:S90"/>
    <mergeCell ref="T90:U90"/>
    <mergeCell ref="B93:D93"/>
    <mergeCell ref="E93:F93"/>
    <mergeCell ref="K93:L93"/>
    <mergeCell ref="M93:Q93"/>
    <mergeCell ref="R93:S93"/>
    <mergeCell ref="T93:U93"/>
    <mergeCell ref="B92:D92"/>
    <mergeCell ref="E92:F92"/>
    <mergeCell ref="K92:L92"/>
    <mergeCell ref="M92:Q92"/>
    <mergeCell ref="R92:S92"/>
    <mergeCell ref="T92:U92"/>
    <mergeCell ref="B95:D95"/>
    <mergeCell ref="E95:F95"/>
    <mergeCell ref="K95:L95"/>
    <mergeCell ref="M95:Q95"/>
    <mergeCell ref="R95:S95"/>
    <mergeCell ref="T95:U95"/>
    <mergeCell ref="B94:D94"/>
    <mergeCell ref="E94:F94"/>
    <mergeCell ref="K94:L94"/>
    <mergeCell ref="M94:Q94"/>
    <mergeCell ref="R94:S94"/>
    <mergeCell ref="T94:U94"/>
    <mergeCell ref="B97:D97"/>
    <mergeCell ref="E97:F97"/>
    <mergeCell ref="K97:L97"/>
    <mergeCell ref="M97:Q97"/>
    <mergeCell ref="R97:S97"/>
    <mergeCell ref="T97:U97"/>
    <mergeCell ref="B96:D96"/>
    <mergeCell ref="E96:F96"/>
    <mergeCell ref="K96:L96"/>
    <mergeCell ref="M96:Q96"/>
    <mergeCell ref="R96:S96"/>
    <mergeCell ref="T96:U96"/>
    <mergeCell ref="B99:D99"/>
    <mergeCell ref="E99:F99"/>
    <mergeCell ref="K99:L99"/>
    <mergeCell ref="M99:Q99"/>
    <mergeCell ref="R99:S99"/>
    <mergeCell ref="T99:U99"/>
    <mergeCell ref="B98:D98"/>
    <mergeCell ref="E98:F98"/>
    <mergeCell ref="K98:L98"/>
    <mergeCell ref="M98:Q98"/>
    <mergeCell ref="R98:S98"/>
    <mergeCell ref="T98:U98"/>
    <mergeCell ref="B101:D101"/>
    <mergeCell ref="E101:F101"/>
    <mergeCell ref="K101:L101"/>
    <mergeCell ref="M101:Q101"/>
    <mergeCell ref="R101:S101"/>
    <mergeCell ref="T101:U101"/>
    <mergeCell ref="B100:D100"/>
    <mergeCell ref="E100:F100"/>
    <mergeCell ref="K100:L100"/>
    <mergeCell ref="M100:Q100"/>
    <mergeCell ref="R100:S100"/>
    <mergeCell ref="T100:U100"/>
    <mergeCell ref="T104:U104"/>
    <mergeCell ref="B103:D103"/>
    <mergeCell ref="E103:F103"/>
    <mergeCell ref="K103:L103"/>
    <mergeCell ref="M103:Q103"/>
    <mergeCell ref="R103:S103"/>
    <mergeCell ref="T103:U103"/>
    <mergeCell ref="B102:D102"/>
    <mergeCell ref="E102:F102"/>
    <mergeCell ref="K102:L102"/>
    <mergeCell ref="M102:Q102"/>
    <mergeCell ref="R102:S102"/>
    <mergeCell ref="T102:U102"/>
    <mergeCell ref="V4:V5"/>
    <mergeCell ref="B107:D107"/>
    <mergeCell ref="E107:F107"/>
    <mergeCell ref="K107:L107"/>
    <mergeCell ref="M107:Q107"/>
    <mergeCell ref="R107:S107"/>
    <mergeCell ref="T107:U107"/>
    <mergeCell ref="B106:D106"/>
    <mergeCell ref="E106:F106"/>
    <mergeCell ref="K106:L106"/>
    <mergeCell ref="M106:Q106"/>
    <mergeCell ref="R106:S106"/>
    <mergeCell ref="T106:U106"/>
    <mergeCell ref="B105:D105"/>
    <mergeCell ref="E105:F105"/>
    <mergeCell ref="K105:L105"/>
    <mergeCell ref="M105:Q105"/>
    <mergeCell ref="R105:S105"/>
    <mergeCell ref="T105:U105"/>
    <mergeCell ref="B104:D104"/>
    <mergeCell ref="E104:F104"/>
    <mergeCell ref="K104:L104"/>
    <mergeCell ref="M104:Q104"/>
    <mergeCell ref="R104:S104"/>
  </mergeCells>
  <phoneticPr fontId="6"/>
  <conditionalFormatting sqref="M8:U107">
    <cfRule type="expression" dxfId="38" priority="2">
      <formula>$K8=1</formula>
    </cfRule>
  </conditionalFormatting>
  <conditionalFormatting sqref="R8:U107">
    <cfRule type="expression" dxfId="37" priority="1">
      <formula>OR($M8=1,$M8=2,$M8=9)</formula>
    </cfRule>
  </conditionalFormatting>
  <dataValidations count="6">
    <dataValidation type="list" allowBlank="1" showInputMessage="1" showErrorMessage="1" sqref="B8:D107" xr:uid="{F4DF5F7B-89DA-4042-8AD6-3D5C8DE2723E}">
      <formula1>"1,2,3,4"</formula1>
    </dataValidation>
    <dataValidation type="list" allowBlank="1" showInputMessage="1" showErrorMessage="1" sqref="E8:G107 K8:L107" xr:uid="{9A3E91B4-E96E-4835-801E-E6569B6E5DE9}">
      <formula1>"1,2"</formula1>
    </dataValidation>
    <dataValidation type="list" allowBlank="1" showInputMessage="1" showErrorMessage="1" sqref="H8:H107" xr:uid="{E1E2F077-5A87-4DF3-AFA3-25096E777AA6}">
      <formula1>"1,2,3,4,5,6,7,8"</formula1>
    </dataValidation>
    <dataValidation type="list" allowBlank="1" showInputMessage="1" showErrorMessage="1" sqref="M8:Q107" xr:uid="{24514962-0137-4E44-B663-4678D761D979}">
      <formula1>"1,2,3,4,5,6,7,8,9"</formula1>
    </dataValidation>
    <dataValidation type="list" allowBlank="1" showInputMessage="1" showErrorMessage="1" sqref="R8:U107" xr:uid="{AFE11A5B-C42A-4795-8703-DE15CFB94DAD}">
      <formula1>"1,2,3"</formula1>
    </dataValidation>
    <dataValidation type="decimal" errorStyle="warning" allowBlank="1" showInputMessage="1" showErrorMessage="1" error="数値のみ記入してください。_x000a_1週間の勤務時間を記入してください。" sqref="I8:I107" xr:uid="{69B824AB-DD80-41ED-BEDF-40C814E5B88D}">
      <formula1>0</formula1>
      <formula2>100</formula2>
    </dataValidation>
  </dataValidations>
  <pageMargins left="0.59055118110236227" right="0.59055118110236227" top="0.59055118110236227" bottom="0.59055118110236227" header="0.31496062992125984" footer="0.31496062992125984"/>
  <pageSetup paperSize="8"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85CA-11AD-4B11-8999-C4FC6128E789}">
  <sheetPr codeName="Sheet5"/>
  <dimension ref="A2:DT9"/>
  <sheetViews>
    <sheetView zoomScale="90" zoomScaleNormal="90" workbookViewId="0">
      <pane xSplit="2" ySplit="6" topLeftCell="C7" activePane="bottomRight" state="frozen"/>
      <selection activeCell="B8" sqref="B8:D8"/>
      <selection pane="topRight" activeCell="B8" sqref="B8:D8"/>
      <selection pane="bottomLeft" activeCell="B8" sqref="B8:D8"/>
      <selection pane="bottomRight" activeCell="I21" sqref="I21"/>
    </sheetView>
  </sheetViews>
  <sheetFormatPr defaultRowHeight="18.75" x14ac:dyDescent="0.4"/>
  <cols>
    <col min="2" max="49" width="6.25" customWidth="1"/>
    <col min="50" max="50" width="12.5" customWidth="1"/>
    <col min="51" max="58" width="6.25" customWidth="1"/>
    <col min="59" max="59" width="12.5" customWidth="1"/>
    <col min="60" max="69" width="6.25" customWidth="1"/>
    <col min="70" max="70" width="12.5" customWidth="1"/>
    <col min="71" max="99" width="6.25" customWidth="1"/>
    <col min="100" max="100" width="12.5" customWidth="1"/>
    <col min="101" max="105" width="6.25" customWidth="1"/>
    <col min="106" max="106" width="12.625" customWidth="1"/>
    <col min="107" max="118" width="6.25" customWidth="1"/>
    <col min="119" max="119" width="12.625" customWidth="1"/>
    <col min="120" max="124" width="17.875" customWidth="1"/>
  </cols>
  <sheetData>
    <row r="2" spans="1:124" x14ac:dyDescent="0.4">
      <c r="A2" s="133" t="s">
        <v>208</v>
      </c>
      <c r="B2" s="133"/>
      <c r="C2" s="133" t="s">
        <v>209</v>
      </c>
      <c r="D2" s="133" t="s">
        <v>210</v>
      </c>
      <c r="E2" s="133" t="s">
        <v>211</v>
      </c>
      <c r="F2" s="133" t="s">
        <v>212</v>
      </c>
      <c r="G2" s="133" t="s">
        <v>213</v>
      </c>
      <c r="H2" s="133" t="s">
        <v>214</v>
      </c>
      <c r="I2" s="133" t="s">
        <v>215</v>
      </c>
      <c r="J2" s="133" t="s">
        <v>216</v>
      </c>
      <c r="K2" s="133" t="s">
        <v>217</v>
      </c>
      <c r="L2" s="133" t="s">
        <v>218</v>
      </c>
      <c r="M2" s="133" t="s">
        <v>219</v>
      </c>
      <c r="N2" s="133" t="s">
        <v>220</v>
      </c>
      <c r="O2" s="133" t="s">
        <v>221</v>
      </c>
      <c r="P2" s="133" t="s">
        <v>222</v>
      </c>
      <c r="Q2" s="133" t="s">
        <v>223</v>
      </c>
      <c r="R2" s="133" t="s">
        <v>224</v>
      </c>
      <c r="S2" s="133" t="s">
        <v>225</v>
      </c>
      <c r="T2" s="133" t="s">
        <v>226</v>
      </c>
      <c r="U2" s="133" t="s">
        <v>227</v>
      </c>
      <c r="V2" s="133" t="s">
        <v>228</v>
      </c>
      <c r="W2" s="133" t="s">
        <v>229</v>
      </c>
      <c r="X2" s="133" t="s">
        <v>230</v>
      </c>
      <c r="Y2" s="133" t="s">
        <v>231</v>
      </c>
      <c r="Z2" s="133" t="s">
        <v>232</v>
      </c>
      <c r="AA2" s="133" t="s">
        <v>233</v>
      </c>
      <c r="AB2" s="133" t="s">
        <v>234</v>
      </c>
      <c r="AC2" s="133" t="s">
        <v>235</v>
      </c>
      <c r="AD2" s="133" t="s">
        <v>236</v>
      </c>
      <c r="AE2" s="133" t="s">
        <v>237</v>
      </c>
      <c r="AF2" s="133" t="s">
        <v>238</v>
      </c>
      <c r="AG2" s="133" t="s">
        <v>239</v>
      </c>
      <c r="AH2" s="133" t="s">
        <v>240</v>
      </c>
      <c r="AI2" s="133" t="s">
        <v>241</v>
      </c>
      <c r="AJ2" s="133" t="s">
        <v>242</v>
      </c>
      <c r="AK2" s="133" t="s">
        <v>243</v>
      </c>
      <c r="AL2" s="133" t="s">
        <v>244</v>
      </c>
      <c r="AM2" s="133" t="s">
        <v>245</v>
      </c>
      <c r="AN2" s="133" t="s">
        <v>246</v>
      </c>
      <c r="AO2" s="133" t="s">
        <v>247</v>
      </c>
      <c r="AP2" s="133" t="s">
        <v>248</v>
      </c>
      <c r="AQ2" s="133" t="s">
        <v>249</v>
      </c>
      <c r="AR2" s="133" t="s">
        <v>250</v>
      </c>
      <c r="AS2" s="133" t="s">
        <v>251</v>
      </c>
      <c r="AT2" s="133" t="s">
        <v>252</v>
      </c>
      <c r="AU2" s="133" t="s">
        <v>253</v>
      </c>
      <c r="AV2" s="133" t="s">
        <v>254</v>
      </c>
      <c r="AW2" s="133" t="s">
        <v>255</v>
      </c>
      <c r="AX2" s="160" t="s">
        <v>319</v>
      </c>
      <c r="AY2" s="133" t="s">
        <v>256</v>
      </c>
      <c r="AZ2" s="133" t="s">
        <v>257</v>
      </c>
      <c r="BA2" s="133" t="s">
        <v>258</v>
      </c>
      <c r="BB2" s="133" t="s">
        <v>259</v>
      </c>
      <c r="BC2" s="133" t="s">
        <v>260</v>
      </c>
      <c r="BD2" s="133" t="s">
        <v>261</v>
      </c>
      <c r="BE2" s="133" t="s">
        <v>262</v>
      </c>
      <c r="BF2" s="133" t="s">
        <v>263</v>
      </c>
      <c r="BG2" s="160" t="s">
        <v>322</v>
      </c>
      <c r="BH2" s="133" t="s">
        <v>264</v>
      </c>
      <c r="BI2" s="133" t="s">
        <v>265</v>
      </c>
      <c r="BJ2" s="133" t="s">
        <v>266</v>
      </c>
      <c r="BK2" s="133" t="s">
        <v>267</v>
      </c>
      <c r="BL2" s="133" t="s">
        <v>268</v>
      </c>
      <c r="BM2" s="133" t="s">
        <v>269</v>
      </c>
      <c r="BN2" s="133" t="s">
        <v>270</v>
      </c>
      <c r="BO2" s="133" t="s">
        <v>271</v>
      </c>
      <c r="BP2" s="133" t="s">
        <v>272</v>
      </c>
      <c r="BQ2" s="133" t="s">
        <v>425</v>
      </c>
      <c r="BR2" s="161" t="s">
        <v>321</v>
      </c>
      <c r="BS2" s="133" t="s">
        <v>273</v>
      </c>
      <c r="BT2" s="133" t="s">
        <v>274</v>
      </c>
      <c r="BU2" s="133" t="s">
        <v>275</v>
      </c>
      <c r="BV2" s="133" t="s">
        <v>276</v>
      </c>
      <c r="BW2" s="133" t="s">
        <v>277</v>
      </c>
      <c r="BX2" s="133" t="s">
        <v>428</v>
      </c>
      <c r="BY2" s="133" t="s">
        <v>278</v>
      </c>
      <c r="BZ2" s="133" t="s">
        <v>279</v>
      </c>
      <c r="CA2" s="133" t="s">
        <v>429</v>
      </c>
      <c r="CB2" s="133" t="s">
        <v>430</v>
      </c>
      <c r="CC2" s="133" t="s">
        <v>280</v>
      </c>
      <c r="CD2" s="133" t="s">
        <v>281</v>
      </c>
      <c r="CE2" s="133" t="s">
        <v>282</v>
      </c>
      <c r="CF2" s="133" t="s">
        <v>283</v>
      </c>
      <c r="CG2" s="133" t="s">
        <v>284</v>
      </c>
      <c r="CH2" s="133" t="s">
        <v>431</v>
      </c>
      <c r="CI2" s="133" t="s">
        <v>285</v>
      </c>
      <c r="CJ2" s="133" t="s">
        <v>286</v>
      </c>
      <c r="CK2" s="133" t="s">
        <v>432</v>
      </c>
      <c r="CL2" s="133" t="s">
        <v>433</v>
      </c>
      <c r="CM2" s="133" t="s">
        <v>434</v>
      </c>
      <c r="CN2" s="133" t="s">
        <v>287</v>
      </c>
      <c r="CO2" s="133" t="s">
        <v>288</v>
      </c>
      <c r="CP2" s="133" t="s">
        <v>289</v>
      </c>
      <c r="CQ2" s="133" t="s">
        <v>290</v>
      </c>
      <c r="CR2" s="133" t="s">
        <v>291</v>
      </c>
      <c r="CS2" s="133" t="s">
        <v>292</v>
      </c>
      <c r="CT2" s="133" t="s">
        <v>293</v>
      </c>
      <c r="CU2" s="133" t="s">
        <v>435</v>
      </c>
      <c r="CV2" s="161" t="s">
        <v>436</v>
      </c>
      <c r="CW2" s="133" t="s">
        <v>437</v>
      </c>
      <c r="CX2" s="133" t="s">
        <v>294</v>
      </c>
      <c r="CY2" s="133" t="s">
        <v>295</v>
      </c>
      <c r="CZ2" s="133" t="s">
        <v>296</v>
      </c>
      <c r="DA2" s="133" t="s">
        <v>438</v>
      </c>
      <c r="DB2" s="160" t="s">
        <v>439</v>
      </c>
      <c r="DC2" s="133" t="s">
        <v>297</v>
      </c>
      <c r="DD2" s="133" t="s">
        <v>298</v>
      </c>
      <c r="DE2" s="133" t="s">
        <v>299</v>
      </c>
      <c r="DF2" s="133" t="s">
        <v>300</v>
      </c>
      <c r="DG2" s="133" t="s">
        <v>301</v>
      </c>
      <c r="DH2" s="133" t="s">
        <v>440</v>
      </c>
      <c r="DI2" s="133" t="s">
        <v>302</v>
      </c>
      <c r="DJ2" s="133" t="s">
        <v>303</v>
      </c>
      <c r="DK2" s="133" t="s">
        <v>304</v>
      </c>
      <c r="DL2" s="133" t="s">
        <v>305</v>
      </c>
      <c r="DM2" s="133" t="s">
        <v>306</v>
      </c>
      <c r="DN2" s="133" t="s">
        <v>441</v>
      </c>
      <c r="DO2" s="160" t="s">
        <v>442</v>
      </c>
      <c r="DP2" s="133" t="s">
        <v>443</v>
      </c>
      <c r="DQ2" s="133" t="s">
        <v>307</v>
      </c>
      <c r="DR2" s="133" t="s">
        <v>308</v>
      </c>
      <c r="DS2" s="133" t="s">
        <v>444</v>
      </c>
      <c r="DT2" s="133" t="s">
        <v>445</v>
      </c>
    </row>
    <row r="3" spans="1:124" x14ac:dyDescent="0.4">
      <c r="A3" t="s">
        <v>142</v>
      </c>
      <c r="B3" t="s">
        <v>143</v>
      </c>
      <c r="C3" t="s">
        <v>144</v>
      </c>
      <c r="D3" t="s">
        <v>145</v>
      </c>
      <c r="J3" t="s">
        <v>146</v>
      </c>
      <c r="K3" t="s">
        <v>147</v>
      </c>
      <c r="AQ3" t="s">
        <v>148</v>
      </c>
      <c r="AR3" t="s">
        <v>149</v>
      </c>
      <c r="AY3" t="s">
        <v>150</v>
      </c>
      <c r="AZ3" t="s">
        <v>151</v>
      </c>
      <c r="BH3" t="s">
        <v>152</v>
      </c>
      <c r="BS3" t="s">
        <v>153</v>
      </c>
      <c r="CC3" t="s">
        <v>154</v>
      </c>
      <c r="CM3" t="s">
        <v>155</v>
      </c>
      <c r="CN3" t="s">
        <v>156</v>
      </c>
      <c r="CW3" t="s">
        <v>157</v>
      </c>
      <c r="CX3" t="s">
        <v>158</v>
      </c>
      <c r="DC3" t="s">
        <v>159</v>
      </c>
      <c r="DI3" t="s">
        <v>160</v>
      </c>
      <c r="DP3" t="s">
        <v>161</v>
      </c>
      <c r="DQ3" t="s">
        <v>162</v>
      </c>
    </row>
    <row r="4" spans="1:124" x14ac:dyDescent="0.4">
      <c r="K4" t="s">
        <v>312</v>
      </c>
      <c r="S4" t="s">
        <v>313</v>
      </c>
      <c r="AA4" t="s">
        <v>314</v>
      </c>
      <c r="AI4" t="s">
        <v>315</v>
      </c>
      <c r="DC4" t="s">
        <v>163</v>
      </c>
      <c r="DD4" t="s">
        <v>164</v>
      </c>
      <c r="DE4" t="s">
        <v>165</v>
      </c>
      <c r="DF4" t="s">
        <v>166</v>
      </c>
      <c r="DG4" t="s">
        <v>167</v>
      </c>
      <c r="DH4" t="s">
        <v>168</v>
      </c>
    </row>
    <row r="5" spans="1:124" ht="62.25" customHeight="1" x14ac:dyDescent="0.4">
      <c r="A5" s="135" t="s">
        <v>324</v>
      </c>
      <c r="B5" s="135"/>
      <c r="C5" s="136" t="s">
        <v>169</v>
      </c>
      <c r="D5" s="136" t="s">
        <v>14</v>
      </c>
      <c r="E5" s="136" t="s">
        <v>170</v>
      </c>
      <c r="F5" s="136" t="s">
        <v>17</v>
      </c>
      <c r="G5" s="136" t="s">
        <v>170</v>
      </c>
      <c r="H5" s="141" t="s">
        <v>33</v>
      </c>
      <c r="I5" s="141" t="s">
        <v>311</v>
      </c>
      <c r="J5" s="136" t="s">
        <v>171</v>
      </c>
      <c r="K5" s="136" t="s">
        <v>172</v>
      </c>
      <c r="L5" s="136" t="s">
        <v>173</v>
      </c>
      <c r="M5" s="136" t="s">
        <v>174</v>
      </c>
      <c r="N5" s="136" t="s">
        <v>175</v>
      </c>
      <c r="O5" s="136" t="s">
        <v>176</v>
      </c>
      <c r="P5" s="136" t="s">
        <v>177</v>
      </c>
      <c r="Q5" s="136" t="s">
        <v>178</v>
      </c>
      <c r="R5" s="141" t="s">
        <v>179</v>
      </c>
      <c r="S5" s="136" t="s">
        <v>172</v>
      </c>
      <c r="T5" s="136" t="s">
        <v>173</v>
      </c>
      <c r="U5" s="136" t="s">
        <v>174</v>
      </c>
      <c r="V5" s="136" t="s">
        <v>175</v>
      </c>
      <c r="W5" s="136" t="s">
        <v>176</v>
      </c>
      <c r="X5" s="136" t="s">
        <v>177</v>
      </c>
      <c r="Y5" s="136" t="s">
        <v>178</v>
      </c>
      <c r="Z5" s="141" t="s">
        <v>179</v>
      </c>
      <c r="AA5" s="136" t="s">
        <v>172</v>
      </c>
      <c r="AB5" s="136" t="s">
        <v>173</v>
      </c>
      <c r="AC5" s="136" t="s">
        <v>174</v>
      </c>
      <c r="AD5" s="136" t="s">
        <v>175</v>
      </c>
      <c r="AE5" s="136" t="s">
        <v>176</v>
      </c>
      <c r="AF5" s="136" t="s">
        <v>177</v>
      </c>
      <c r="AG5" s="136" t="s">
        <v>178</v>
      </c>
      <c r="AH5" s="143" t="s">
        <v>179</v>
      </c>
      <c r="AI5" s="136" t="s">
        <v>172</v>
      </c>
      <c r="AJ5" s="136" t="s">
        <v>173</v>
      </c>
      <c r="AK5" s="136" t="s">
        <v>174</v>
      </c>
      <c r="AL5" s="136" t="s">
        <v>175</v>
      </c>
      <c r="AM5" s="136" t="s">
        <v>176</v>
      </c>
      <c r="AN5" s="136" t="s">
        <v>177</v>
      </c>
      <c r="AO5" s="136" t="s">
        <v>178</v>
      </c>
      <c r="AP5" s="143" t="s">
        <v>179</v>
      </c>
      <c r="AQ5" s="136" t="s">
        <v>309</v>
      </c>
      <c r="AR5" s="137" t="s">
        <v>44</v>
      </c>
      <c r="AS5" s="138" t="s">
        <v>45</v>
      </c>
      <c r="AT5" s="138" t="s">
        <v>46</v>
      </c>
      <c r="AU5" s="138" t="s">
        <v>47</v>
      </c>
      <c r="AV5" s="138" t="s">
        <v>48</v>
      </c>
      <c r="AW5" s="139" t="s">
        <v>180</v>
      </c>
      <c r="AX5" s="154" t="s">
        <v>318</v>
      </c>
      <c r="AY5" s="136" t="s">
        <v>181</v>
      </c>
      <c r="AZ5" s="136" t="s">
        <v>59</v>
      </c>
      <c r="BA5" s="136" t="s">
        <v>60</v>
      </c>
      <c r="BB5" s="136" t="s">
        <v>61</v>
      </c>
      <c r="BC5" s="136" t="s">
        <v>62</v>
      </c>
      <c r="BD5" s="136" t="s">
        <v>63</v>
      </c>
      <c r="BE5" s="136" t="s">
        <v>64</v>
      </c>
      <c r="BF5" s="136" t="s">
        <v>182</v>
      </c>
      <c r="BG5" s="154" t="s">
        <v>318</v>
      </c>
      <c r="BH5" s="137" t="s">
        <v>67</v>
      </c>
      <c r="BI5" s="138" t="s">
        <v>68</v>
      </c>
      <c r="BJ5" s="138" t="s">
        <v>69</v>
      </c>
      <c r="BK5" s="138" t="s">
        <v>70</v>
      </c>
      <c r="BL5" s="138" t="s">
        <v>71</v>
      </c>
      <c r="BM5" s="138" t="s">
        <v>72</v>
      </c>
      <c r="BN5" s="138" t="s">
        <v>73</v>
      </c>
      <c r="BO5" s="138" t="s">
        <v>74</v>
      </c>
      <c r="BP5" s="139" t="s">
        <v>183</v>
      </c>
      <c r="BQ5" s="154" t="s">
        <v>426</v>
      </c>
      <c r="BR5" s="154" t="s">
        <v>318</v>
      </c>
      <c r="BS5" s="137" t="s">
        <v>184</v>
      </c>
      <c r="BT5" s="138" t="s">
        <v>185</v>
      </c>
      <c r="BU5" s="138" t="s">
        <v>186</v>
      </c>
      <c r="BV5" s="138" t="s">
        <v>187</v>
      </c>
      <c r="BW5" s="138" t="s">
        <v>188</v>
      </c>
      <c r="BX5" s="138" t="s">
        <v>189</v>
      </c>
      <c r="BY5" s="138" t="s">
        <v>86</v>
      </c>
      <c r="BZ5" s="138" t="s">
        <v>88</v>
      </c>
      <c r="CA5" s="138" t="s">
        <v>90</v>
      </c>
      <c r="CB5" s="139" t="s">
        <v>92</v>
      </c>
      <c r="CC5" s="137" t="s">
        <v>184</v>
      </c>
      <c r="CD5" s="138" t="s">
        <v>185</v>
      </c>
      <c r="CE5" s="138" t="s">
        <v>186</v>
      </c>
      <c r="CF5" s="138" t="s">
        <v>187</v>
      </c>
      <c r="CG5" s="138" t="s">
        <v>188</v>
      </c>
      <c r="CH5" s="138" t="s">
        <v>189</v>
      </c>
      <c r="CI5" s="138" t="s">
        <v>86</v>
      </c>
      <c r="CJ5" s="138" t="s">
        <v>88</v>
      </c>
      <c r="CK5" s="138" t="s">
        <v>90</v>
      </c>
      <c r="CL5" s="139" t="s">
        <v>95</v>
      </c>
      <c r="CM5" s="136" t="s">
        <v>190</v>
      </c>
      <c r="CN5" s="137" t="s">
        <v>105</v>
      </c>
      <c r="CO5" s="138" t="s">
        <v>106</v>
      </c>
      <c r="CP5" s="138" t="s">
        <v>107</v>
      </c>
      <c r="CQ5" s="138" t="s">
        <v>108</v>
      </c>
      <c r="CR5" s="138" t="s">
        <v>109</v>
      </c>
      <c r="CS5" s="138" t="s">
        <v>110</v>
      </c>
      <c r="CT5" s="138" t="s">
        <v>111</v>
      </c>
      <c r="CU5" s="139" t="s">
        <v>191</v>
      </c>
      <c r="CV5" s="154" t="s">
        <v>318</v>
      </c>
      <c r="CW5" s="136" t="s">
        <v>190</v>
      </c>
      <c r="CX5" s="137" t="s">
        <v>115</v>
      </c>
      <c r="CY5" s="138" t="s">
        <v>116</v>
      </c>
      <c r="CZ5" s="138" t="s">
        <v>117</v>
      </c>
      <c r="DA5" s="139" t="s">
        <v>192</v>
      </c>
      <c r="DB5" s="154" t="s">
        <v>318</v>
      </c>
      <c r="DC5" s="136" t="s">
        <v>193</v>
      </c>
      <c r="DD5" s="136" t="s">
        <v>193</v>
      </c>
      <c r="DE5" s="136" t="s">
        <v>193</v>
      </c>
      <c r="DF5" s="136" t="s">
        <v>193</v>
      </c>
      <c r="DG5" s="136" t="s">
        <v>193</v>
      </c>
      <c r="DH5" s="136" t="s">
        <v>193</v>
      </c>
      <c r="DI5" s="137" t="s">
        <v>131</v>
      </c>
      <c r="DJ5" s="138" t="s">
        <v>132</v>
      </c>
      <c r="DK5" s="138" t="s">
        <v>133</v>
      </c>
      <c r="DL5" s="138" t="s">
        <v>134</v>
      </c>
      <c r="DM5" s="138" t="s">
        <v>194</v>
      </c>
      <c r="DN5" s="139" t="s">
        <v>135</v>
      </c>
      <c r="DO5" s="154" t="s">
        <v>318</v>
      </c>
      <c r="DP5" s="136" t="s">
        <v>310</v>
      </c>
      <c r="DQ5" s="136" t="s">
        <v>195</v>
      </c>
      <c r="DR5" s="136" t="s">
        <v>196</v>
      </c>
      <c r="DS5" s="136" t="s">
        <v>197</v>
      </c>
      <c r="DT5" s="136" t="s">
        <v>198</v>
      </c>
    </row>
    <row r="6" spans="1:124" s="152" customFormat="1" x14ac:dyDescent="0.4">
      <c r="A6" s="153" t="s">
        <v>323</v>
      </c>
      <c r="B6" s="146" t="s">
        <v>316</v>
      </c>
      <c r="C6" s="146" t="s">
        <v>199</v>
      </c>
      <c r="D6" s="146" t="s">
        <v>200</v>
      </c>
      <c r="E6" s="146" t="s">
        <v>200</v>
      </c>
      <c r="F6" s="146" t="s">
        <v>200</v>
      </c>
      <c r="G6" s="146" t="s">
        <v>200</v>
      </c>
      <c r="H6" s="147" t="s">
        <v>200</v>
      </c>
      <c r="I6" s="147" t="s">
        <v>200</v>
      </c>
      <c r="J6" s="146" t="s">
        <v>201</v>
      </c>
      <c r="K6" s="146" t="s">
        <v>200</v>
      </c>
      <c r="L6" s="146" t="s">
        <v>200</v>
      </c>
      <c r="M6" s="146" t="s">
        <v>200</v>
      </c>
      <c r="N6" s="146" t="s">
        <v>200</v>
      </c>
      <c r="O6" s="146" t="s">
        <v>200</v>
      </c>
      <c r="P6" s="146" t="s">
        <v>200</v>
      </c>
      <c r="Q6" s="146" t="s">
        <v>200</v>
      </c>
      <c r="R6" s="147" t="s">
        <v>200</v>
      </c>
      <c r="S6" s="146" t="s">
        <v>200</v>
      </c>
      <c r="T6" s="146" t="s">
        <v>200</v>
      </c>
      <c r="U6" s="146" t="s">
        <v>200</v>
      </c>
      <c r="V6" s="146" t="s">
        <v>200</v>
      </c>
      <c r="W6" s="146" t="s">
        <v>200</v>
      </c>
      <c r="X6" s="146" t="s">
        <v>200</v>
      </c>
      <c r="Y6" s="146" t="s">
        <v>200</v>
      </c>
      <c r="Z6" s="147" t="s">
        <v>200</v>
      </c>
      <c r="AA6" s="146" t="s">
        <v>200</v>
      </c>
      <c r="AB6" s="146" t="s">
        <v>200</v>
      </c>
      <c r="AC6" s="146" t="s">
        <v>200</v>
      </c>
      <c r="AD6" s="146" t="s">
        <v>200</v>
      </c>
      <c r="AE6" s="146" t="s">
        <v>200</v>
      </c>
      <c r="AF6" s="146" t="s">
        <v>200</v>
      </c>
      <c r="AG6" s="146" t="s">
        <v>200</v>
      </c>
      <c r="AH6" s="148" t="s">
        <v>200</v>
      </c>
      <c r="AI6" s="146" t="s">
        <v>200</v>
      </c>
      <c r="AJ6" s="146" t="s">
        <v>200</v>
      </c>
      <c r="AK6" s="146" t="s">
        <v>200</v>
      </c>
      <c r="AL6" s="146" t="s">
        <v>200</v>
      </c>
      <c r="AM6" s="146" t="s">
        <v>200</v>
      </c>
      <c r="AN6" s="146" t="s">
        <v>200</v>
      </c>
      <c r="AO6" s="146" t="s">
        <v>200</v>
      </c>
      <c r="AP6" s="148" t="s">
        <v>200</v>
      </c>
      <c r="AQ6" s="146" t="s">
        <v>199</v>
      </c>
      <c r="AR6" s="149" t="s">
        <v>202</v>
      </c>
      <c r="AS6" s="150"/>
      <c r="AT6" s="150"/>
      <c r="AU6" s="150"/>
      <c r="AV6" s="150"/>
      <c r="AW6" s="151"/>
      <c r="AX6" s="155" t="s">
        <v>320</v>
      </c>
      <c r="AY6" s="146" t="s">
        <v>317</v>
      </c>
      <c r="AZ6" s="146" t="s">
        <v>200</v>
      </c>
      <c r="BA6" s="146" t="s">
        <v>200</v>
      </c>
      <c r="BB6" s="146" t="s">
        <v>200</v>
      </c>
      <c r="BC6" s="146" t="s">
        <v>200</v>
      </c>
      <c r="BD6" s="146" t="s">
        <v>200</v>
      </c>
      <c r="BE6" s="146" t="s">
        <v>200</v>
      </c>
      <c r="BF6" s="146" t="s">
        <v>200</v>
      </c>
      <c r="BG6" s="155" t="s">
        <v>320</v>
      </c>
      <c r="BH6" s="149" t="s">
        <v>203</v>
      </c>
      <c r="BI6" s="150"/>
      <c r="BJ6" s="150"/>
      <c r="BK6" s="150"/>
      <c r="BL6" s="150"/>
      <c r="BM6" s="150"/>
      <c r="BN6" s="150"/>
      <c r="BO6" s="150"/>
      <c r="BP6" s="151"/>
      <c r="BQ6" s="176"/>
      <c r="BR6" s="155" t="s">
        <v>320</v>
      </c>
      <c r="BS6" s="149" t="s">
        <v>203</v>
      </c>
      <c r="BT6" s="150"/>
      <c r="BU6" s="150"/>
      <c r="BV6" s="150"/>
      <c r="BW6" s="150"/>
      <c r="BX6" s="150"/>
      <c r="BY6" s="150"/>
      <c r="BZ6" s="150"/>
      <c r="CA6" s="150"/>
      <c r="CB6" s="151"/>
      <c r="CC6" s="149" t="s">
        <v>203</v>
      </c>
      <c r="CD6" s="150"/>
      <c r="CE6" s="150"/>
      <c r="CF6" s="150"/>
      <c r="CG6" s="150"/>
      <c r="CH6" s="150"/>
      <c r="CI6" s="150"/>
      <c r="CJ6" s="150"/>
      <c r="CK6" s="150"/>
      <c r="CL6" s="151"/>
      <c r="CM6" s="146" t="s">
        <v>204</v>
      </c>
      <c r="CN6" s="149" t="s">
        <v>205</v>
      </c>
      <c r="CO6" s="150"/>
      <c r="CP6" s="150"/>
      <c r="CQ6" s="150"/>
      <c r="CR6" s="150"/>
      <c r="CS6" s="150"/>
      <c r="CT6" s="150"/>
      <c r="CU6" s="151"/>
      <c r="CV6" s="155" t="s">
        <v>320</v>
      </c>
      <c r="CW6" s="146" t="s">
        <v>204</v>
      </c>
      <c r="CX6" s="149" t="s">
        <v>206</v>
      </c>
      <c r="CY6" s="150"/>
      <c r="CZ6" s="150"/>
      <c r="DA6" s="151"/>
      <c r="DB6" s="155" t="s">
        <v>320</v>
      </c>
      <c r="DC6" s="146" t="s">
        <v>201</v>
      </c>
      <c r="DD6" s="146" t="s">
        <v>201</v>
      </c>
      <c r="DE6" s="146" t="s">
        <v>201</v>
      </c>
      <c r="DF6" s="146" t="s">
        <v>201</v>
      </c>
      <c r="DG6" s="146" t="s">
        <v>201</v>
      </c>
      <c r="DH6" s="146" t="s">
        <v>201</v>
      </c>
      <c r="DI6" s="149" t="s">
        <v>202</v>
      </c>
      <c r="DJ6" s="150"/>
      <c r="DK6" s="150"/>
      <c r="DL6" s="150"/>
      <c r="DM6" s="150"/>
      <c r="DN6" s="151"/>
      <c r="DO6" s="155" t="s">
        <v>320</v>
      </c>
      <c r="DP6" s="146" t="s">
        <v>207</v>
      </c>
      <c r="DQ6" s="146" t="s">
        <v>207</v>
      </c>
      <c r="DR6" s="146" t="s">
        <v>207</v>
      </c>
      <c r="DS6" s="146" t="s">
        <v>207</v>
      </c>
      <c r="DT6" s="146" t="s">
        <v>207</v>
      </c>
    </row>
    <row r="7" spans="1:124" x14ac:dyDescent="0.4">
      <c r="C7" s="134" t="str">
        <f>IF(調査票1!C9="","-",調査票1!C9)</f>
        <v>-</v>
      </c>
      <c r="D7" s="134" t="str">
        <f>IF(調査票1!G23="","-",調査票1!G23)</f>
        <v>-</v>
      </c>
      <c r="E7" s="134" t="str">
        <f>IF(調査票1!G24="","-",調査票1!G24)</f>
        <v>-</v>
      </c>
      <c r="F7" s="134" t="str">
        <f>IF(調査票1!G25="","-",調査票1!G25)</f>
        <v>-</v>
      </c>
      <c r="G7" s="134" t="str">
        <f>IF(調査票1!G26="","-",調査票1!G26)</f>
        <v>-</v>
      </c>
      <c r="H7" s="142">
        <f>IF(調査票1!G27="","-",調査票1!G27)</f>
        <v>0</v>
      </c>
      <c r="I7" s="142">
        <f>IF(調査票1!G28="","-",調査票1!G28)</f>
        <v>0</v>
      </c>
      <c r="J7" s="134" t="str">
        <f>IF(調査票1!C32="","-",調査票1!C32)</f>
        <v>-</v>
      </c>
      <c r="K7" s="159" t="str">
        <f>IF(調査票1!E40="","-",調査票1!E40)</f>
        <v>-</v>
      </c>
      <c r="L7" s="159" t="str">
        <f>IF(調査票1!E41="","-",調査票1!E41)</f>
        <v>-</v>
      </c>
      <c r="M7" s="159" t="str">
        <f>IF(調査票1!E42="","-",調査票1!E42)</f>
        <v>-</v>
      </c>
      <c r="N7" s="159" t="str">
        <f>IF(調査票1!E43="","-",調査票1!E43)</f>
        <v>-</v>
      </c>
      <c r="O7" s="159" t="str">
        <f>IF(調査票1!E44="","-",調査票1!E44)</f>
        <v>-</v>
      </c>
      <c r="P7" s="159" t="str">
        <f>IF(調査票1!E45="","-",調査票1!E45)</f>
        <v>-</v>
      </c>
      <c r="Q7" s="159" t="str">
        <f>IF(調査票1!E46="","-",調査票1!E46)</f>
        <v>-</v>
      </c>
      <c r="R7" s="142">
        <f>IF(調査票1!E47="","-",調査票1!E47)</f>
        <v>0</v>
      </c>
      <c r="S7" s="134" t="str">
        <f>IF(調査票1!G40="","-",調査票1!G40)</f>
        <v>-</v>
      </c>
      <c r="T7" s="134" t="str">
        <f>IF(調査票1!G41="","-",調査票1!G41)</f>
        <v>-</v>
      </c>
      <c r="U7" s="134" t="str">
        <f>IF(調査票1!G42="","-",調査票1!G42)</f>
        <v>-</v>
      </c>
      <c r="V7" s="134" t="str">
        <f>IF(調査票1!G43="","-",調査票1!G43)</f>
        <v>-</v>
      </c>
      <c r="W7" s="134" t="str">
        <f>IF(調査票1!G44="","-",調査票1!G44)</f>
        <v>-</v>
      </c>
      <c r="X7" s="134" t="str">
        <f>IF(調査票1!G45="","-",調査票1!G45)</f>
        <v>-</v>
      </c>
      <c r="Y7" s="134" t="str">
        <f>IF(調査票1!G46="","-",調査票1!G46)</f>
        <v>-</v>
      </c>
      <c r="Z7" s="142">
        <f>IF(調査票1!G47="","-",調査票1!G47)</f>
        <v>0</v>
      </c>
      <c r="AA7" s="134" t="str">
        <f>IF(調査票1!I40="","-",調査票1!I40)</f>
        <v>-</v>
      </c>
      <c r="AB7" s="134" t="str">
        <f>IF(調査票1!I41="","-",調査票1!I41)</f>
        <v>-</v>
      </c>
      <c r="AC7" s="134" t="str">
        <f>IF(調査票1!I42="","-",調査票1!I42)</f>
        <v>-</v>
      </c>
      <c r="AD7" s="134" t="str">
        <f>IF(調査票1!I43="","-",調査票1!I43)</f>
        <v>-</v>
      </c>
      <c r="AE7" s="134" t="str">
        <f>IF(調査票1!I44="","-",調査票1!I44)</f>
        <v>-</v>
      </c>
      <c r="AF7" s="134" t="str">
        <f>IF(調査票1!I45="","-",調査票1!I45)</f>
        <v>-</v>
      </c>
      <c r="AG7" s="134" t="str">
        <f>IF(調査票1!I46="","-",調査票1!I46)</f>
        <v>-</v>
      </c>
      <c r="AH7" s="142">
        <f>IF(調査票1!I47="","-",調査票1!I47)</f>
        <v>0</v>
      </c>
      <c r="AI7" s="134" t="str">
        <f>IF(調査票1!K40="","-",調査票1!K40)</f>
        <v>-</v>
      </c>
      <c r="AJ7" s="134" t="str">
        <f>IF(調査票1!K41="","-",調査票1!K41)</f>
        <v>-</v>
      </c>
      <c r="AK7" s="134" t="str">
        <f>IF(調査票1!K42="","-",調査票1!K42)</f>
        <v>-</v>
      </c>
      <c r="AL7" s="134" t="str">
        <f>IF(調査票1!K43="","-",調査票1!K43)</f>
        <v>-</v>
      </c>
      <c r="AM7" s="134" t="str">
        <f>IF(調査票1!K44="","-",調査票1!K44)</f>
        <v>-</v>
      </c>
      <c r="AN7" s="134" t="str">
        <f>IF(調査票1!K45="","-",調査票1!K45)</f>
        <v>-</v>
      </c>
      <c r="AO7" s="134" t="str">
        <f>IF(調査票1!K46="","-",調査票1!K46)</f>
        <v>-</v>
      </c>
      <c r="AP7" s="142">
        <f>IF(調査票1!K47="","-",調査票1!K47)</f>
        <v>0</v>
      </c>
      <c r="AQ7" s="134" t="str">
        <f>IF(調査票1!C53="","-",調査票1!C53)</f>
        <v>-</v>
      </c>
      <c r="AR7" s="157" t="str">
        <f>IF(AND(調査票1!$C53&gt;=4,調査票1!$C53&lt;=5),IF(調査票1!$C62=TRUE,1,0),"-")</f>
        <v>-</v>
      </c>
      <c r="AS7" s="157" t="str">
        <f>IF(AND(調査票1!$C53&gt;=4,調査票1!$C53&lt;=5),IF(調査票1!$C63=TRUE,1,0),"-")</f>
        <v>-</v>
      </c>
      <c r="AT7" s="157" t="str">
        <f>IF(AND(調査票1!$C53&gt;=4,調査票1!$C53&lt;=5),IF(調査票1!$C64=TRUE,1,0),"-")</f>
        <v>-</v>
      </c>
      <c r="AU7" s="157" t="str">
        <f>IF(AND(調査票1!$C53&gt;=4,調査票1!$C53&lt;=5),IF(調査票1!$C65=TRUE,1,0),"-")</f>
        <v>-</v>
      </c>
      <c r="AV7" s="157" t="str">
        <f>IF(AND(調査票1!$C53&gt;=4,調査票1!$C53&lt;=5),IF(調査票1!$C66=TRUE,1,0),"-")</f>
        <v>-</v>
      </c>
      <c r="AW7" s="157" t="str">
        <f>IF(AND(調査票1!$C53&gt;=4,調査票1!$C53&lt;=5),IF(調査票1!$C67=TRUE,1,0),"-")</f>
        <v>-</v>
      </c>
      <c r="AX7" s="156" t="str">
        <f>IF(AND(調査票1!$C53&gt;=4,調査票1!$C53&lt;=5),IF(AND(調査票1!$C67=TRUE,調査票1!$G67&lt;&gt;""),調査票1!$G67,"-"),"-")</f>
        <v>-</v>
      </c>
      <c r="AY7" s="157" t="str">
        <f>IF(調査票1!C73="","-",調査票1!C73)</f>
        <v>-</v>
      </c>
      <c r="AZ7" s="157" t="str">
        <f>IF(AND(調査票1!$C73&gt;=2,調査票1!$C73&lt;=3),IF(調査票1!$I81="","-",調査票1!$I81),"-")</f>
        <v>-</v>
      </c>
      <c r="BA7" s="157" t="str">
        <f>IF(AND(調査票1!$C73&gt;=2,調査票1!$C73&lt;=3),IF(調査票1!$I82="","-",調査票1!$I82),"-")</f>
        <v>-</v>
      </c>
      <c r="BB7" s="157" t="str">
        <f>IF(AND(調査票1!$C73&gt;=2,調査票1!$C73&lt;=3),IF(調査票1!$I83="","-",調査票1!$I83),"-")</f>
        <v>-</v>
      </c>
      <c r="BC7" s="157" t="str">
        <f>IF(AND(調査票1!$C73&gt;=2,調査票1!$C73&lt;=3),IF(調査票1!$I84="","-",調査票1!$I84),"-")</f>
        <v>-</v>
      </c>
      <c r="BD7" s="157" t="str">
        <f>IF(AND(調査票1!$C73&gt;=2,調査票1!$C73&lt;=3),IF(調査票1!$I85="","-",調査票1!$I85),"-")</f>
        <v>-</v>
      </c>
      <c r="BE7" s="157" t="str">
        <f>IF(AND(調査票1!$C73&gt;=2,調査票1!$C73&lt;=3),IF(調査票1!$I86="","-",調査票1!$I86),"-")</f>
        <v>-</v>
      </c>
      <c r="BF7" s="157" t="str">
        <f>IF(AND(調査票1!$C73&gt;=2,調査票1!$C73&lt;=3),IF(調査票1!$I87="","-",調査票1!$I87),"-")</f>
        <v>-</v>
      </c>
      <c r="BG7" s="156" t="str">
        <f>IF(AND(調査票1!$C73&gt;=2,調査票1!$C73&lt;=3),IF(AND(調査票1!$I87&gt;=1,調査票1!$F87&lt;&gt;""),調査票1!$F87,"-"),"-")</f>
        <v>-</v>
      </c>
      <c r="BH7" s="157" t="str">
        <f>IF(COUNTIF(調査票1!$C$92:$C$100,TRUE)=0,"-",IF(調査票1!C92=TRUE,1,0))</f>
        <v>-</v>
      </c>
      <c r="BI7" s="157" t="str">
        <f>IF(COUNTIF(調査票1!$C$92:$C$100,TRUE)=0,"-",IF(調査票1!C93=TRUE,1,0))</f>
        <v>-</v>
      </c>
      <c r="BJ7" s="157" t="str">
        <f>IF(COUNTIF(調査票1!$C$92:$C$100,TRUE)=0,"-",IF(調査票1!C94=TRUE,1,0))</f>
        <v>-</v>
      </c>
      <c r="BK7" s="157" t="str">
        <f>IF(COUNTIF(調査票1!$C$92:$C$100,TRUE)=0,"-",IF(調査票1!C95=TRUE,1,0))</f>
        <v>-</v>
      </c>
      <c r="BL7" s="157" t="str">
        <f>IF(COUNTIF(調査票1!$C$92:$C$100,TRUE)=0,"-",IF(調査票1!C96=TRUE,1,0))</f>
        <v>-</v>
      </c>
      <c r="BM7" s="157" t="str">
        <f>IF(COUNTIF(調査票1!$C$92:$C$100,TRUE)=0,"-",IF(調査票1!C97=TRUE,1,0))</f>
        <v>-</v>
      </c>
      <c r="BN7" s="157" t="str">
        <f>IF(COUNTIF(調査票1!$C$92:$C$100,TRUE)=0,"-",IF(調査票1!C98=TRUE,1,0))</f>
        <v>-</v>
      </c>
      <c r="BO7" s="157" t="str">
        <f>IF(COUNTIF(調査票1!$C$92:$C$100,TRUE)=0,"-",IF(調査票1!C99=TRUE,1,0))</f>
        <v>-</v>
      </c>
      <c r="BP7" s="157" t="str">
        <f>IF(COUNTIF(調査票1!$C$92:$C$100,TRUE)=0,"-",IF(調査票1!C100=TRUE,1,0))</f>
        <v>-</v>
      </c>
      <c r="BQ7" s="157"/>
      <c r="BR7" s="156" t="str">
        <f>IF(AND(調査票1!C100=TRUE,調査票1!G100&lt;&gt;""),調査票1!G100,"-")</f>
        <v>-</v>
      </c>
      <c r="BS7" s="157" t="str">
        <f>IF(COUNTIF(調査票1!$C$109:$C$120,TRUE)=0,"-",IF(調査票1!$C109=TRUE,1,0))</f>
        <v>-</v>
      </c>
      <c r="BT7" s="157" t="str">
        <f>IF(COUNTIF(調査票1!$C$109:$C$120,TRUE)=0,"-",IF(調査票1!$C110=TRUE,1,0))</f>
        <v>-</v>
      </c>
      <c r="BU7" s="157" t="str">
        <f>IF(COUNTIF(調査票1!$C$109:$C$120,TRUE)=0,"-",IF(調査票1!$C111=TRUE,1,0))</f>
        <v>-</v>
      </c>
      <c r="BV7" s="157" t="str">
        <f>IF(COUNTIF(調査票1!$C$109:$C$120,TRUE)=0,"-",IF(調査票1!$C112=TRUE,1,0))</f>
        <v>-</v>
      </c>
      <c r="BW7" s="157" t="str">
        <f>IF(COUNTIF(調査票1!$C$109:$C$120,TRUE)=0,"-",IF(調査票1!$C113=TRUE,1,0))</f>
        <v>-</v>
      </c>
      <c r="BX7" s="157" t="str">
        <f>IF(COUNTIF(調査票1!$C$109:$C$120,TRUE)=0,"-",IF(調査票1!$C114=TRUE,1,0))</f>
        <v>-</v>
      </c>
      <c r="BY7" s="157" t="str">
        <f>IF(COUNTIF(調査票1!$C$109:$C$120,TRUE)=0,"-",IF(調査票1!$C116=TRUE,1,0))</f>
        <v>-</v>
      </c>
      <c r="BZ7" s="157" t="str">
        <f>IF(COUNTIF(調査票1!$C$109:$C$120,TRUE)=0,"-",IF(調査票1!$C117=TRUE,1,0))</f>
        <v>-</v>
      </c>
      <c r="CA7" s="157" t="str">
        <f>IF(COUNTIF(調査票1!$C$109:$C$120,TRUE)=0,"-",IF(調査票1!$C118=TRUE,1,0))</f>
        <v>-</v>
      </c>
      <c r="CB7" s="157" t="str">
        <f>IF(COUNTIF(調査票1!$C$109:$C$120,TRUE)=0,"-",IF(調査票1!$C120=TRUE,1,0))</f>
        <v>-</v>
      </c>
      <c r="CC7" s="157" t="str">
        <f>IF(COUNTIF(調査票1!$C$126:$C$137,TRUE)=0,"-",IF(調査票1!$C126=TRUE,1,0))</f>
        <v>-</v>
      </c>
      <c r="CD7" s="157" t="str">
        <f>IF(COUNTIF(調査票1!$C$126:$C$137,TRUE)=0,"-",IF(調査票1!$C127=TRUE,1,0))</f>
        <v>-</v>
      </c>
      <c r="CE7" s="157" t="str">
        <f>IF(COUNTIF(調査票1!$C$126:$C$137,TRUE)=0,"-",IF(調査票1!$C128=TRUE,1,0))</f>
        <v>-</v>
      </c>
      <c r="CF7" s="157" t="str">
        <f>IF(COUNTIF(調査票1!$C$126:$C$137,TRUE)=0,"-",IF(調査票1!$C129=TRUE,1,0))</f>
        <v>-</v>
      </c>
      <c r="CG7" s="157" t="str">
        <f>IF(COUNTIF(調査票1!$C$126:$C$137,TRUE)=0,"-",IF(調査票1!$C130=TRUE,1,0))</f>
        <v>-</v>
      </c>
      <c r="CH7" s="157" t="str">
        <f>IF(COUNTIF(調査票1!$C$126:$C$137,TRUE)=0,"-",IF(調査票1!$C131=TRUE,1,0))</f>
        <v>-</v>
      </c>
      <c r="CI7" s="157" t="str">
        <f>IF(COUNTIF(調査票1!$C$126:$C$137,TRUE)=0,"-",IF(調査票1!$C133=TRUE,1,0))</f>
        <v>-</v>
      </c>
      <c r="CJ7" s="157" t="str">
        <f>IF(COUNTIF(調査票1!$C$126:$C$137,TRUE)=0,"-",IF(調査票1!$C134=TRUE,1,0))</f>
        <v>-</v>
      </c>
      <c r="CK7" s="157" t="str">
        <f>IF(COUNTIF(調査票1!$C$126:$C$137,TRUE)=0,"-",IF(調査票1!$C135=TRUE,1,0))</f>
        <v>-</v>
      </c>
      <c r="CL7" s="157" t="str">
        <f>IF(COUNTIF(調査票1!$C$126:$C$137,TRUE)=0,"-",IF(調査票1!$C137=TRUE,1,0))</f>
        <v>-</v>
      </c>
      <c r="CM7" s="144" t="str">
        <f>IF(調査票1!C141="","-",調査票1!C141)</f>
        <v>-</v>
      </c>
      <c r="CN7" s="157" t="str">
        <f>IF(調査票1!$C141=3,IF(調査票1!$C148=TRUE,1,0),"-")</f>
        <v>-</v>
      </c>
      <c r="CO7" s="157" t="str">
        <f>IF(調査票1!$C141=3,IF(調査票1!$C149=TRUE,1,0),"-")</f>
        <v>-</v>
      </c>
      <c r="CP7" s="157" t="str">
        <f>IF(調査票1!$C141=3,IF(調査票1!$C150=TRUE,1,0),"-")</f>
        <v>-</v>
      </c>
      <c r="CQ7" s="157" t="str">
        <f>IF(調査票1!$C141=3,IF(調査票1!$C151=TRUE,1,0),"-")</f>
        <v>-</v>
      </c>
      <c r="CR7" s="157" t="str">
        <f>IF(調査票1!$C141=3,IF(調査票1!$C152=TRUE,1,0),"-")</f>
        <v>-</v>
      </c>
      <c r="CS7" s="157" t="str">
        <f>IF(調査票1!$C141=3,IF(調査票1!$C153=TRUE,1,0),"-")</f>
        <v>-</v>
      </c>
      <c r="CT7" s="157" t="str">
        <f>IF(調査票1!$C141=3,IF(調査票1!$C154=TRUE,1,0),"-")</f>
        <v>-</v>
      </c>
      <c r="CU7" s="157" t="str">
        <f>IF(調査票1!$C141=3,IF(調査票1!$C155=TRUE,1,0),"-")</f>
        <v>-</v>
      </c>
      <c r="CV7" s="156" t="str">
        <f>IF(調査票1!$C141=3,IF(AND(調査票1!$C155=TRUE,調査票1!$G155&lt;&gt;""),調査票1!$G155,"-"),"-")</f>
        <v>-</v>
      </c>
      <c r="CW7" s="144" t="str">
        <f>IF(調査票1!C159="","-",調査票1!C159)</f>
        <v>-</v>
      </c>
      <c r="CX7" s="157" t="str">
        <f>IF(調査票1!$C159=3,IF(調査票1!$C166=TRUE,1,0),"-")</f>
        <v>-</v>
      </c>
      <c r="CY7" s="157" t="str">
        <f>IF(調査票1!$C159=3,IF(調査票1!$C167=TRUE,1,0),"-")</f>
        <v>-</v>
      </c>
      <c r="CZ7" s="157" t="str">
        <f>IF(調査票1!$C159=3,IF(調査票1!$C168=TRUE,1,0),"-")</f>
        <v>-</v>
      </c>
      <c r="DA7" s="157" t="str">
        <f>IF(調査票1!$C159=3,IF(調査票1!$C169=TRUE,1,0),"-")</f>
        <v>-</v>
      </c>
      <c r="DB7" s="156" t="str">
        <f>IF(調査票1!$C159=3,IF(AND(調査票1!$C169=TRUE,調査票1!$G169&lt;&gt;""),調査票1!$G169,"-"),"-")</f>
        <v>-</v>
      </c>
      <c r="DC7" s="144" t="str">
        <f>IF(調査票1!K176="","-",調査票1!K176)</f>
        <v>-</v>
      </c>
      <c r="DD7" s="144" t="str">
        <f>IF(調査票1!K177="","-",調査票1!K177)</f>
        <v>-</v>
      </c>
      <c r="DE7" s="144" t="str">
        <f>IF(調査票1!K178="","-",調査票1!K178)</f>
        <v>-</v>
      </c>
      <c r="DF7" s="144" t="str">
        <f>IF(調査票1!K179="","-",調査票1!K179)</f>
        <v>-</v>
      </c>
      <c r="DG7" s="144" t="str">
        <f>IF(調査票1!K180="","-",調査票1!K180)</f>
        <v>-</v>
      </c>
      <c r="DH7" s="144" t="str">
        <f>IF(調査票1!K181="","-",調査票1!K181)</f>
        <v>-</v>
      </c>
      <c r="DI7" s="157" t="str">
        <f>IF(COUNTIF(調査票1!$C$186:$C$191,TRUE)=0,"-",IF(調査票1!$C186=TRUE,1,0))</f>
        <v>-</v>
      </c>
      <c r="DJ7" s="157" t="str">
        <f>IF(COUNTIF(調査票1!$C$186:$C$191,TRUE)=0,"-",IF(調査票1!$C187=TRUE,1,0))</f>
        <v>-</v>
      </c>
      <c r="DK7" s="157" t="str">
        <f>IF(COUNTIF(調査票1!$C$186:$C$191,TRUE)=0,"-",IF(調査票1!$C188=TRUE,1,0))</f>
        <v>-</v>
      </c>
      <c r="DL7" s="157" t="str">
        <f>IF(COUNTIF(調査票1!$C$186:$C$191,TRUE)=0,"-",IF(調査票1!$C189=TRUE,1,0))</f>
        <v>-</v>
      </c>
      <c r="DM7" s="157" t="str">
        <f>IF(COUNTIF(調査票1!$C$186:$C$191,TRUE)=0,"-",IF(調査票1!$C190=TRUE,1,0))</f>
        <v>-</v>
      </c>
      <c r="DN7" s="157" t="str">
        <f>IF(COUNTIF(調査票1!$C$186:$C$191,TRUE)=0,"-",IF(調査票1!$C191=TRUE,1,0))</f>
        <v>-</v>
      </c>
      <c r="DO7" s="156" t="str">
        <f>IF(AND(調査票1!$C190=TRUE,調査票1!$G190&lt;&gt;""),調査票1!$G190,"-")</f>
        <v>-</v>
      </c>
      <c r="DP7" s="134" t="str">
        <f>IF(調査票1!C195="","-",調査票1!C195)</f>
        <v>-</v>
      </c>
      <c r="DQ7" s="134" t="str">
        <f>IF(調査票1!F202="","-",調査票1!F202)</f>
        <v>-</v>
      </c>
      <c r="DR7" s="134" t="str">
        <f>IF(調査票1!F203="","-",調査票1!F203)</f>
        <v>-</v>
      </c>
      <c r="DS7" s="134" t="str">
        <f>IF(調査票1!F204="","-",調査票1!F204)</f>
        <v>-</v>
      </c>
      <c r="DT7" s="134" t="str">
        <f>IF(調査票1!F205="","-",調査票1!F205)</f>
        <v>-</v>
      </c>
    </row>
    <row r="8" spans="1:124" x14ac:dyDescent="0.4">
      <c r="DB8" s="158"/>
      <c r="DO8" s="158"/>
    </row>
    <row r="9" spans="1:124" x14ac:dyDescent="0.4">
      <c r="K9" s="145"/>
      <c r="L9" s="145"/>
      <c r="M9" s="145"/>
      <c r="N9" s="145"/>
      <c r="O9" s="145"/>
      <c r="P9" s="145"/>
      <c r="Q9" s="145"/>
      <c r="AR9" s="145"/>
      <c r="AS9" s="145"/>
      <c r="AT9" s="145"/>
      <c r="AU9" s="145"/>
      <c r="AV9" s="145"/>
      <c r="AW9" s="145"/>
      <c r="AX9" s="158"/>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N9" s="145"/>
      <c r="CO9" s="145"/>
      <c r="CP9" s="145"/>
      <c r="CQ9" s="145"/>
      <c r="CR9" s="145"/>
      <c r="CS9" s="145"/>
      <c r="CT9" s="145"/>
      <c r="CU9" s="145"/>
      <c r="CV9" s="145"/>
      <c r="CX9" s="145"/>
      <c r="CY9" s="145"/>
      <c r="CZ9" s="145"/>
      <c r="DA9" s="145"/>
      <c r="DB9" s="145"/>
      <c r="DI9" s="145"/>
      <c r="DJ9" s="145"/>
      <c r="DK9" s="145"/>
      <c r="DL9" s="145"/>
      <c r="DM9" s="145"/>
      <c r="DN9" s="145"/>
      <c r="DO9" s="145"/>
    </row>
  </sheetData>
  <phoneticPr fontId="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調査票1</vt:lpstr>
      <vt:lpstr>調査票2</vt:lpstr>
      <vt:lpstr>集計1</vt:lpstr>
      <vt:lpstr>調査票1!Print_Area</vt:lpstr>
      <vt:lpstr>調査票2!Print_Area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深町 奈津子</dc:creator>
  <cp:lastModifiedBy>深町 奈津子</cp:lastModifiedBy>
  <cp:lastPrinted>2026-04-22T01:52:43Z</cp:lastPrinted>
  <dcterms:created xsi:type="dcterms:W3CDTF">2026-04-17T02:37:14Z</dcterms:created>
  <dcterms:modified xsi:type="dcterms:W3CDTF">2026-05-18T02:29:45Z</dcterms:modified>
</cp:coreProperties>
</file>